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molikom\Desktop\VŘ 2026 - údržby\2.část\k.ú. S.Lískovec,N.Lískovec,Bohunice,Pisárky,Kohoutovice,Přízřenice,Bosonohy 2026\ZD\"/>
    </mc:Choice>
  </mc:AlternateContent>
  <xr:revisionPtr revIDLastSave="0" documentId="13_ncr:1_{7DB77481-36AD-4F32-9F92-A6CFBF556384}" xr6:coauthVersionLast="47" xr6:coauthVersionMax="47" xr10:uidLastSave="{00000000-0000-0000-0000-000000000000}"/>
  <bookViews>
    <workbookView xWindow="-120" yWindow="-120" windowWidth="29040" windowHeight="15720" activeTab="7" xr2:uid="{74D28601-FA8E-44E6-8208-A001BAA3F63D}"/>
  </bookViews>
  <sheets>
    <sheet name="St.Lískovec" sheetId="1" r:id="rId1"/>
    <sheet name="N.Lískovec " sheetId="9" r:id="rId2"/>
    <sheet name="Bohunice" sheetId="3" r:id="rId3"/>
    <sheet name="Pisárky" sheetId="4" r:id="rId4"/>
    <sheet name="Kohoutovice" sheetId="5" r:id="rId5"/>
    <sheet name="Přízřenice" sheetId="7" r:id="rId6"/>
    <sheet name="Bosonohy" sheetId="8" r:id="rId7"/>
    <sheet name="REKAPITULACE" sheetId="6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7" l="1"/>
  <c r="D43" i="4"/>
  <c r="B53" i="4"/>
  <c r="D53" i="4" s="1"/>
  <c r="E53" i="4" s="1"/>
  <c r="D24" i="4"/>
  <c r="B52" i="4" s="1"/>
  <c r="D52" i="4" s="1"/>
  <c r="E52" i="4" s="1"/>
  <c r="D20" i="3"/>
  <c r="D12" i="3"/>
  <c r="D15" i="1"/>
  <c r="E54" i="4" l="1"/>
  <c r="B8" i="6" s="1"/>
  <c r="B26" i="3"/>
  <c r="D26" i="3" s="1"/>
  <c r="E26" i="3" s="1"/>
  <c r="B27" i="3"/>
  <c r="D27" i="3" s="1"/>
  <c r="E27" i="3" s="1"/>
  <c r="E28" i="3" l="1"/>
  <c r="D10" i="9"/>
  <c r="B18" i="9" s="1"/>
  <c r="D18" i="9" s="1"/>
  <c r="E18" i="9" s="1"/>
  <c r="E19" i="9" s="1"/>
  <c r="B6" i="6" s="1"/>
  <c r="C6" i="6" l="1"/>
  <c r="D6" i="6" s="1"/>
  <c r="E20" i="9"/>
  <c r="E21" i="9" s="1"/>
  <c r="D9" i="8" l="1"/>
  <c r="B17" i="8" s="1"/>
  <c r="D17" i="8" s="1"/>
  <c r="E17" i="8" s="1"/>
  <c r="E18" i="8" s="1"/>
  <c r="B11" i="6" s="1"/>
  <c r="C11" i="6" l="1"/>
  <c r="D11" i="6" s="1"/>
  <c r="E19" i="8"/>
  <c r="E20" i="8" s="1"/>
  <c r="B18" i="7" l="1"/>
  <c r="D18" i="7" s="1"/>
  <c r="E18" i="7" s="1"/>
  <c r="E19" i="7" s="1"/>
  <c r="B10" i="6" s="1"/>
  <c r="C10" i="6" l="1"/>
  <c r="D10" i="6" s="1"/>
  <c r="E20" i="7"/>
  <c r="E21" i="7" s="1"/>
  <c r="D10" i="5"/>
  <c r="B17" i="5" l="1"/>
  <c r="D17" i="5" s="1"/>
  <c r="E17" i="5" l="1"/>
  <c r="E18" i="5" s="1"/>
  <c r="B9" i="6" s="1"/>
  <c r="C9" i="6" l="1"/>
  <c r="D9" i="6" s="1"/>
  <c r="E19" i="5"/>
  <c r="E20" i="5" s="1"/>
  <c r="C8" i="6" l="1"/>
  <c r="D8" i="6" s="1"/>
  <c r="E55" i="4"/>
  <c r="E56" i="4" s="1"/>
  <c r="B25" i="1"/>
  <c r="D25" i="1" s="1"/>
  <c r="E25" i="1" l="1"/>
  <c r="E26" i="1" s="1"/>
  <c r="E27" i="1" l="1"/>
  <c r="E28" i="1" s="1"/>
  <c r="B5" i="6"/>
  <c r="B7" i="6"/>
  <c r="D12" i="6" l="1"/>
  <c r="C5" i="6"/>
  <c r="E29" i="3"/>
  <c r="E30" i="3" s="1"/>
  <c r="C7" i="6"/>
  <c r="D7" i="6" s="1"/>
  <c r="D5" i="6" l="1"/>
  <c r="D14" i="6" s="1"/>
  <c r="D13" i="6"/>
</calcChain>
</file>

<file path=xl/sharedStrings.xml><?xml version="1.0" encoding="utf-8"?>
<sst xmlns="http://schemas.openxmlformats.org/spreadsheetml/2006/main" count="245" uniqueCount="86">
  <si>
    <t>Katastr</t>
  </si>
  <si>
    <t>Pozemky p.č.</t>
  </si>
  <si>
    <t>Celková výměra pozemku</t>
  </si>
  <si>
    <t>1664/62</t>
  </si>
  <si>
    <t>1671/14</t>
  </si>
  <si>
    <t>1671/18</t>
  </si>
  <si>
    <t>1671/20</t>
  </si>
  <si>
    <t>1684/118</t>
  </si>
  <si>
    <t>1684/190</t>
  </si>
  <si>
    <t>1745/8</t>
  </si>
  <si>
    <t>BOHUNICE</t>
  </si>
  <si>
    <t>1260/12</t>
  </si>
  <si>
    <t>pokos</t>
  </si>
  <si>
    <t>Plocha pro úklid</t>
  </si>
  <si>
    <t>CENA CELKEM BEZ DPH</t>
  </si>
  <si>
    <t>CENA CELKEM VČ. DPH</t>
  </si>
  <si>
    <t>CELKEM m2 PRO ÚKLID</t>
  </si>
  <si>
    <t>DRUH PLNĚNÍ</t>
  </si>
  <si>
    <t>A</t>
  </si>
  <si>
    <t>DPH 21 %</t>
  </si>
  <si>
    <t>Poznámka</t>
  </si>
  <si>
    <t>Příloha č. 2</t>
  </si>
  <si>
    <t>SOUPIS POZEMKŮ - k.ú. STARÝ LÍSKOVEC - REKAPITULACE CENY</t>
  </si>
  <si>
    <t>REKAPITULACE CENY</t>
  </si>
  <si>
    <t xml:space="preserve">MJ/M2 </t>
  </si>
  <si>
    <t>CENA CELKEM           1 PLNĚNÍ</t>
  </si>
  <si>
    <t>CENA CELKEM ZA CELÉ PLNĚNÍ</t>
  </si>
  <si>
    <t xml:space="preserve">CENA/MJ </t>
  </si>
  <si>
    <t>SOUPIS POZEMKŮ - k.ú. BOHUNICE - REKAPITULACE CENY</t>
  </si>
  <si>
    <t xml:space="preserve">Poznámka </t>
  </si>
  <si>
    <t>pokos,nálety,sběr odpadu</t>
  </si>
  <si>
    <t>pokos,nálety</t>
  </si>
  <si>
    <t>pokos,probírka, sběr odpadu</t>
  </si>
  <si>
    <t>probírka, sběr odpadu</t>
  </si>
  <si>
    <t>SOUPIS POZEMKŮ - k.ú. PISÁRKY - REKAPITULACE CENY</t>
  </si>
  <si>
    <t>PISÁRKY</t>
  </si>
  <si>
    <t>1418/1</t>
  </si>
  <si>
    <t>SOUPIS POZEMKŮ - k.ú. KOHOUTOVICE - REKAPITULACE CENY</t>
  </si>
  <si>
    <t>855/21</t>
  </si>
  <si>
    <t>883/1</t>
  </si>
  <si>
    <t>pokos, probírka dřevin</t>
  </si>
  <si>
    <t>REKAPITULACE CELKOVÉ CENY ZAKÁZKY</t>
  </si>
  <si>
    <t>DPH 21%</t>
  </si>
  <si>
    <t>CENA CELKEM VČETNĚ DPH</t>
  </si>
  <si>
    <t>CELKEM DPH 21 %</t>
  </si>
  <si>
    <t>Starý Lískovec</t>
  </si>
  <si>
    <t>Bohunice</t>
  </si>
  <si>
    <t>Pisárky</t>
  </si>
  <si>
    <t>Kohoutovice</t>
  </si>
  <si>
    <t>A.) 4 x pokos, jednorázová probírka dřevin a odstranění náletových dřevin, sběr odpadu, odvoz a ekologická likvidace veškerého odpadu</t>
  </si>
  <si>
    <t>A.) 4 x pokos, jednorázová probírka dřevin, sběr odpadu, odvoz a ekologická likvidace odpadu</t>
  </si>
  <si>
    <t>pokos, probírka,sběr odpadu</t>
  </si>
  <si>
    <t>SOUPIS POZEMKŮ - k.ú. PŘÍZŘENICE - REKAPITULACE CENY</t>
  </si>
  <si>
    <t>A.) 4 x pokos, sběr odpadu,  ekologická likvidace veškerého odpadu</t>
  </si>
  <si>
    <t>PŘÍZŘENICE</t>
  </si>
  <si>
    <t>pokos, sběr odpadu</t>
  </si>
  <si>
    <t>Přízřenice</t>
  </si>
  <si>
    <t>SOUPIS POZEMKŮ - k.ú. BOSONOHY - REKAPITULACE CENY</t>
  </si>
  <si>
    <t>BOSONOHY</t>
  </si>
  <si>
    <t>STARÝ LÍSKOVEC</t>
  </si>
  <si>
    <t>Bosonohy</t>
  </si>
  <si>
    <t>558/4</t>
  </si>
  <si>
    <t>SOUPIS POZEMKŮ - k.ú. NOVÝ LÍSKOVEC - REKAPITULACE CENY</t>
  </si>
  <si>
    <t>Nový Lískovec</t>
  </si>
  <si>
    <t>NOVÝ LÍSKOVEC</t>
  </si>
  <si>
    <t>KOHOUTOVICE</t>
  </si>
  <si>
    <t>B.) jednorázový prořez okrasných dřevin, jednorázová likvidace plevele na cestách, podzimní výhrab listí</t>
  </si>
  <si>
    <t>B</t>
  </si>
  <si>
    <t>dřeviny,plevel,výhrab</t>
  </si>
  <si>
    <t>871/1</t>
  </si>
  <si>
    <t>871/3</t>
  </si>
  <si>
    <t>871/4</t>
  </si>
  <si>
    <t>878/1</t>
  </si>
  <si>
    <t>879/1</t>
  </si>
  <si>
    <t>881/1</t>
  </si>
  <si>
    <t>881/2</t>
  </si>
  <si>
    <t>882/1</t>
  </si>
  <si>
    <t>882/4</t>
  </si>
  <si>
    <t>884/2</t>
  </si>
  <si>
    <t>PISÁRKY - Kamenomlýnská</t>
  </si>
  <si>
    <t>pokos,sběr odpadu</t>
  </si>
  <si>
    <t>B.) podzimní výhrab listí</t>
  </si>
  <si>
    <t>A.) 4 x pokos, jednorázové odstranění náletových dřevin, sběr odpadu, odvoz a ekologická likvidace veškerého odpadu</t>
  </si>
  <si>
    <t>pokos,nálety,odpad</t>
  </si>
  <si>
    <t>A.) 4 x pokos, sběr odpadu při pokosech, jednorázová probírka dřevin, jednorázové odstranění náletových dřevin, jednorázové odstranění spadaného listí z rýn a okapových chodníčků - Kamenomlýnská, odvoz a ekologická likvidace veškerého odpadu</t>
  </si>
  <si>
    <t>výhrab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</si>
</sst>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83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2" fillId="2" borderId="19" xfId="0" applyFont="1" applyFill="1" applyBorder="1" applyAlignment="1">
      <alignment horizontal="center" vertical="center" wrapText="1"/>
    </xf>
    <xf numFmtId="3" fontId="3" fillId="2" borderId="24" xfId="0" applyNumberFormat="1" applyFont="1" applyFill="1" applyBorder="1" applyAlignment="1">
      <alignment horizontal="center" vertical="center"/>
    </xf>
    <xf numFmtId="3" fontId="5" fillId="2" borderId="22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left"/>
    </xf>
    <xf numFmtId="3" fontId="5" fillId="0" borderId="0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 wrapText="1"/>
    </xf>
    <xf numFmtId="0" fontId="1" fillId="0" borderId="29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4" fontId="0" fillId="3" borderId="7" xfId="0" applyNumberFormat="1" applyFill="1" applyBorder="1"/>
    <xf numFmtId="4" fontId="0" fillId="0" borderId="25" xfId="0" applyNumberFormat="1" applyBorder="1"/>
    <xf numFmtId="4" fontId="0" fillId="0" borderId="7" xfId="0" applyNumberFormat="1" applyBorder="1"/>
    <xf numFmtId="4" fontId="1" fillId="0" borderId="6" xfId="0" applyNumberFormat="1" applyFont="1" applyBorder="1"/>
    <xf numFmtId="4" fontId="1" fillId="0" borderId="7" xfId="0" applyNumberFormat="1" applyFont="1" applyBorder="1"/>
    <xf numFmtId="4" fontId="1" fillId="0" borderId="8" xfId="0" applyNumberFormat="1" applyFont="1" applyBorder="1"/>
    <xf numFmtId="0" fontId="3" fillId="0" borderId="24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19" xfId="0" applyBorder="1"/>
    <xf numFmtId="0" fontId="3" fillId="0" borderId="24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/>
    </xf>
    <xf numFmtId="4" fontId="0" fillId="0" borderId="6" xfId="0" applyNumberFormat="1" applyBorder="1"/>
    <xf numFmtId="0" fontId="2" fillId="0" borderId="2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13" xfId="0" applyFont="1" applyFill="1" applyBorder="1" applyAlignment="1">
      <alignment horizontal="center"/>
    </xf>
    <xf numFmtId="3" fontId="3" fillId="0" borderId="32" xfId="0" applyNumberFormat="1" applyFont="1" applyFill="1" applyBorder="1" applyAlignment="1">
      <alignment horizontal="center" vertical="center"/>
    </xf>
    <xf numFmtId="3" fontId="3" fillId="2" borderId="23" xfId="0" applyNumberFormat="1" applyFont="1" applyFill="1" applyBorder="1" applyAlignment="1">
      <alignment horizontal="center" vertical="center"/>
    </xf>
    <xf numFmtId="0" fontId="3" fillId="0" borderId="33" xfId="0" applyFont="1" applyBorder="1" applyAlignment="1">
      <alignment horizontal="center"/>
    </xf>
    <xf numFmtId="0" fontId="2" fillId="0" borderId="35" xfId="0" applyFont="1" applyFill="1" applyBorder="1" applyAlignment="1">
      <alignment horizontal="center"/>
    </xf>
    <xf numFmtId="3" fontId="3" fillId="0" borderId="36" xfId="0" applyNumberFormat="1" applyFont="1" applyFill="1" applyBorder="1" applyAlignment="1">
      <alignment horizontal="center" vertical="center"/>
    </xf>
    <xf numFmtId="3" fontId="3" fillId="2" borderId="34" xfId="0" applyNumberFormat="1" applyFont="1" applyFill="1" applyBorder="1" applyAlignment="1">
      <alignment horizontal="center" vertical="center"/>
    </xf>
    <xf numFmtId="0" fontId="3" fillId="0" borderId="37" xfId="0" applyFont="1" applyBorder="1" applyAlignment="1">
      <alignment horizontal="center"/>
    </xf>
    <xf numFmtId="3" fontId="1" fillId="0" borderId="19" xfId="0" applyNumberFormat="1" applyFont="1" applyBorder="1" applyAlignment="1">
      <alignment horizontal="center"/>
    </xf>
    <xf numFmtId="0" fontId="0" fillId="0" borderId="22" xfId="0" applyBorder="1"/>
    <xf numFmtId="3" fontId="1" fillId="0" borderId="0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4" fontId="0" fillId="3" borderId="3" xfId="0" applyNumberFormat="1" applyFill="1" applyBorder="1"/>
    <xf numFmtId="4" fontId="0" fillId="0" borderId="38" xfId="0" applyNumberFormat="1" applyBorder="1"/>
    <xf numFmtId="4" fontId="1" fillId="0" borderId="33" xfId="0" applyNumberFormat="1" applyFont="1" applyBorder="1"/>
    <xf numFmtId="4" fontId="1" fillId="0" borderId="38" xfId="0" applyNumberFormat="1" applyFont="1" applyBorder="1"/>
    <xf numFmtId="4" fontId="1" fillId="0" borderId="39" xfId="0" applyNumberFormat="1" applyFont="1" applyBorder="1"/>
    <xf numFmtId="0" fontId="2" fillId="0" borderId="1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0" fontId="2" fillId="0" borderId="15" xfId="0" applyFont="1" applyFill="1" applyBorder="1" applyAlignment="1">
      <alignment horizontal="center"/>
    </xf>
    <xf numFmtId="3" fontId="3" fillId="0" borderId="6" xfId="0" applyNumberFormat="1" applyFont="1" applyFill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 wrapText="1"/>
    </xf>
    <xf numFmtId="3" fontId="0" fillId="0" borderId="32" xfId="0" applyNumberFormat="1" applyBorder="1" applyAlignment="1">
      <alignment horizontal="center"/>
    </xf>
    <xf numFmtId="4" fontId="0" fillId="3" borderId="19" xfId="0" applyNumberFormat="1" applyFill="1" applyBorder="1"/>
    <xf numFmtId="4" fontId="0" fillId="0" borderId="19" xfId="0" applyNumberFormat="1" applyBorder="1"/>
    <xf numFmtId="4" fontId="0" fillId="0" borderId="33" xfId="0" applyNumberFormat="1" applyBorder="1"/>
    <xf numFmtId="0" fontId="1" fillId="0" borderId="0" xfId="0" applyFont="1" applyAlignment="1">
      <alignment horizontal="center"/>
    </xf>
    <xf numFmtId="0" fontId="3" fillId="0" borderId="45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47" xfId="0" applyNumberFormat="1" applyFont="1" applyBorder="1" applyAlignment="1">
      <alignment horizontal="center" vertical="center"/>
    </xf>
    <xf numFmtId="0" fontId="1" fillId="0" borderId="49" xfId="0" applyFont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4" fontId="1" fillId="0" borderId="42" xfId="0" applyNumberFormat="1" applyFont="1" applyBorder="1"/>
    <xf numFmtId="0" fontId="1" fillId="0" borderId="51" xfId="0" applyFont="1" applyBorder="1" applyAlignment="1">
      <alignment horizontal="center"/>
    </xf>
    <xf numFmtId="3" fontId="1" fillId="0" borderId="19" xfId="0" applyNumberFormat="1" applyFont="1" applyFill="1" applyBorder="1" applyAlignment="1">
      <alignment horizontal="center"/>
    </xf>
    <xf numFmtId="0" fontId="3" fillId="0" borderId="32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3" fontId="0" fillId="0" borderId="30" xfId="0" applyNumberFormat="1" applyFont="1" applyBorder="1" applyAlignment="1">
      <alignment horizontal="center" vertical="center"/>
    </xf>
    <xf numFmtId="3" fontId="0" fillId="0" borderId="52" xfId="0" applyNumberFormat="1" applyFont="1" applyBorder="1" applyAlignment="1">
      <alignment horizontal="center"/>
    </xf>
    <xf numFmtId="4" fontId="0" fillId="0" borderId="18" xfId="0" applyNumberFormat="1" applyBorder="1" applyAlignment="1">
      <alignment horizontal="right"/>
    </xf>
    <xf numFmtId="4" fontId="0" fillId="0" borderId="50" xfId="0" applyNumberFormat="1" applyFont="1" applyBorder="1" applyAlignment="1">
      <alignment horizontal="right" vertical="center" wrapText="1"/>
    </xf>
    <xf numFmtId="4" fontId="0" fillId="0" borderId="31" xfId="0" applyNumberFormat="1" applyFont="1" applyFill="1" applyBorder="1" applyAlignment="1">
      <alignment horizontal="right" vertical="center" wrapText="1"/>
    </xf>
    <xf numFmtId="4" fontId="0" fillId="0" borderId="8" xfId="0" applyNumberFormat="1" applyFont="1" applyBorder="1" applyAlignment="1">
      <alignment horizontal="right"/>
    </xf>
    <xf numFmtId="4" fontId="0" fillId="3" borderId="52" xfId="0" applyNumberFormat="1" applyFill="1" applyBorder="1" applyAlignment="1">
      <alignment horizontal="center"/>
    </xf>
    <xf numFmtId="4" fontId="0" fillId="3" borderId="5" xfId="0" applyNumberFormat="1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3" fontId="3" fillId="2" borderId="53" xfId="0" applyNumberFormat="1" applyFont="1" applyFill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0" fontId="0" fillId="0" borderId="48" xfId="0" applyBorder="1"/>
    <xf numFmtId="0" fontId="3" fillId="0" borderId="23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55" xfId="0" applyFont="1" applyBorder="1" applyAlignment="1">
      <alignment horizontal="center" vertical="center"/>
    </xf>
    <xf numFmtId="0" fontId="2" fillId="0" borderId="54" xfId="0" applyFont="1" applyBorder="1" applyAlignment="1">
      <alignment horizontal="center" vertical="center" wrapText="1"/>
    </xf>
    <xf numFmtId="3" fontId="3" fillId="0" borderId="42" xfId="0" applyNumberFormat="1" applyFont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3" fontId="3" fillId="0" borderId="8" xfId="0" applyNumberFormat="1" applyFont="1" applyBorder="1" applyAlignment="1">
      <alignment horizontal="center" vertical="center"/>
    </xf>
    <xf numFmtId="3" fontId="3" fillId="2" borderId="6" xfId="0" applyNumberFormat="1" applyFont="1" applyFill="1" applyBorder="1" applyAlignment="1">
      <alignment horizontal="center" vertical="center"/>
    </xf>
    <xf numFmtId="3" fontId="3" fillId="2" borderId="42" xfId="0" applyNumberFormat="1" applyFont="1" applyFill="1" applyBorder="1" applyAlignment="1">
      <alignment horizontal="center" vertical="center"/>
    </xf>
    <xf numFmtId="3" fontId="3" fillId="2" borderId="7" xfId="0" applyNumberFormat="1" applyFont="1" applyFill="1" applyBorder="1" applyAlignment="1">
      <alignment horizontal="center" vertical="center"/>
    </xf>
    <xf numFmtId="3" fontId="3" fillId="2" borderId="8" xfId="0" applyNumberFormat="1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/>
    </xf>
    <xf numFmtId="0" fontId="2" fillId="2" borderId="41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2" borderId="51" xfId="0" applyFont="1" applyFill="1" applyBorder="1" applyAlignment="1">
      <alignment horizontal="center"/>
    </xf>
    <xf numFmtId="0" fontId="2" fillId="2" borderId="43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3" fillId="0" borderId="33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5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3" fontId="3" fillId="2" borderId="32" xfId="0" applyNumberFormat="1" applyFont="1" applyFill="1" applyBorder="1" applyAlignment="1">
      <alignment horizontal="center" vertical="center"/>
    </xf>
    <xf numFmtId="3" fontId="3" fillId="2" borderId="36" xfId="0" applyNumberFormat="1" applyFont="1" applyFill="1" applyBorder="1" applyAlignment="1">
      <alignment horizontal="center" vertical="center"/>
    </xf>
    <xf numFmtId="3" fontId="3" fillId="2" borderId="46" xfId="0" applyNumberFormat="1" applyFont="1" applyFill="1" applyBorder="1" applyAlignment="1">
      <alignment horizontal="center" vertical="center"/>
    </xf>
    <xf numFmtId="3" fontId="5" fillId="2" borderId="21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2" borderId="58" xfId="0" applyFont="1" applyFill="1" applyBorder="1" applyAlignment="1">
      <alignment horizontal="center"/>
    </xf>
    <xf numFmtId="3" fontId="3" fillId="0" borderId="59" xfId="0" applyNumberFormat="1" applyFont="1" applyBorder="1" applyAlignment="1">
      <alignment horizontal="center" vertical="center"/>
    </xf>
    <xf numFmtId="3" fontId="3" fillId="2" borderId="60" xfId="0" applyNumberFormat="1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3" fontId="0" fillId="0" borderId="5" xfId="0" applyNumberFormat="1" applyBorder="1" applyAlignment="1">
      <alignment horizontal="center"/>
    </xf>
    <xf numFmtId="4" fontId="0" fillId="3" borderId="6" xfId="0" applyNumberFormat="1" applyFill="1" applyBorder="1"/>
    <xf numFmtId="4" fontId="0" fillId="0" borderId="27" xfId="0" applyNumberFormat="1" applyBorder="1"/>
    <xf numFmtId="0" fontId="1" fillId="0" borderId="56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55" xfId="0" applyFont="1" applyBorder="1" applyAlignment="1">
      <alignment horizontal="center"/>
    </xf>
    <xf numFmtId="4" fontId="1" fillId="0" borderId="56" xfId="0" applyNumberFormat="1" applyFont="1" applyBorder="1" applyAlignment="1">
      <alignment horizontal="center" vertical="center" wrapText="1"/>
    </xf>
    <xf numFmtId="4" fontId="0" fillId="0" borderId="23" xfId="0" applyNumberFormat="1" applyBorder="1" applyAlignment="1">
      <alignment horizontal="right"/>
    </xf>
    <xf numFmtId="4" fontId="0" fillId="0" borderId="34" xfId="0" applyNumberFormat="1" applyBorder="1" applyAlignment="1">
      <alignment horizontal="right"/>
    </xf>
    <xf numFmtId="4" fontId="0" fillId="0" borderId="24" xfId="0" applyNumberFormat="1" applyBorder="1" applyAlignment="1">
      <alignment horizontal="right"/>
    </xf>
    <xf numFmtId="4" fontId="0" fillId="0" borderId="55" xfId="0" applyNumberFormat="1" applyBorder="1" applyAlignment="1">
      <alignment horizontal="right"/>
    </xf>
    <xf numFmtId="0" fontId="1" fillId="0" borderId="54" xfId="0" applyFont="1" applyBorder="1" applyAlignment="1">
      <alignment horizontal="center" vertical="center" wrapText="1"/>
    </xf>
    <xf numFmtId="4" fontId="0" fillId="0" borderId="37" xfId="0" applyNumberFormat="1" applyBorder="1"/>
    <xf numFmtId="4" fontId="0" fillId="0" borderId="23" xfId="0" applyNumberFormat="1" applyBorder="1"/>
    <xf numFmtId="4" fontId="0" fillId="0" borderId="34" xfId="0" applyNumberFormat="1" applyBorder="1"/>
    <xf numFmtId="4" fontId="0" fillId="0" borderId="24" xfId="0" applyNumberFormat="1" applyBorder="1"/>
    <xf numFmtId="4" fontId="0" fillId="0" borderId="55" xfId="0" applyNumberFormat="1" applyBorder="1"/>
    <xf numFmtId="0" fontId="2" fillId="0" borderId="40" xfId="0" applyFont="1" applyBorder="1" applyAlignment="1">
      <alignment horizontal="center" vertical="center"/>
    </xf>
    <xf numFmtId="0" fontId="1" fillId="0" borderId="17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26" xfId="0" applyFont="1" applyBorder="1" applyAlignment="1">
      <alignment horizontal="left"/>
    </xf>
    <xf numFmtId="0" fontId="1" fillId="0" borderId="25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27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2" fillId="0" borderId="10" xfId="0" applyFont="1" applyBorder="1" applyAlignment="1">
      <alignment horizontal="center" vertical="center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1" fillId="0" borderId="0" xfId="0" applyFont="1" applyAlignment="1">
      <alignment horizontal="left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56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57" xfId="0" applyFont="1" applyBorder="1" applyAlignment="1">
      <alignment horizontal="center" vertical="center" wrapText="1"/>
    </xf>
    <xf numFmtId="0" fontId="3" fillId="0" borderId="56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57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left"/>
    </xf>
    <xf numFmtId="0" fontId="1" fillId="0" borderId="39" xfId="0" applyFont="1" applyBorder="1" applyAlignment="1">
      <alignment horizontal="left"/>
    </xf>
    <xf numFmtId="0" fontId="0" fillId="0" borderId="0" xfId="0" applyAlignment="1">
      <alignment horizontal="center"/>
    </xf>
    <xf numFmtId="0" fontId="2" fillId="0" borderId="23" xfId="0" applyFont="1" applyBorder="1" applyAlignment="1" applyProtection="1">
      <alignment horizontal="center" vertical="center" wrapText="1"/>
      <protection locked="0"/>
    </xf>
    <xf numFmtId="0" fontId="2" fillId="0" borderId="34" xfId="0" applyFont="1" applyBorder="1" applyAlignment="1" applyProtection="1">
      <alignment horizontal="center" vertical="center" wrapText="1"/>
      <protection locked="0"/>
    </xf>
    <xf numFmtId="0" fontId="1" fillId="0" borderId="33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DB964E-6DCA-417B-81CD-E50CEEC7D7D7}">
  <sheetPr>
    <pageSetUpPr fitToPage="1"/>
  </sheetPr>
  <dimension ref="A1:E28"/>
  <sheetViews>
    <sheetView workbookViewId="0">
      <selection activeCell="E28" sqref="E28"/>
    </sheetView>
  </sheetViews>
  <sheetFormatPr defaultRowHeight="15" x14ac:dyDescent="0.25"/>
  <cols>
    <col min="1" max="1" width="14.28515625" customWidth="1"/>
    <col min="2" max="2" width="11.7109375" customWidth="1"/>
    <col min="3" max="3" width="13.7109375" customWidth="1"/>
    <col min="4" max="4" width="13.140625" customWidth="1"/>
    <col min="5" max="5" width="24.28515625" customWidth="1"/>
  </cols>
  <sheetData>
    <row r="1" spans="1:5" x14ac:dyDescent="0.25">
      <c r="D1" s="18"/>
      <c r="E1" s="18" t="s">
        <v>21</v>
      </c>
    </row>
    <row r="3" spans="1:5" x14ac:dyDescent="0.25">
      <c r="A3" s="156" t="s">
        <v>22</v>
      </c>
      <c r="B3" s="156"/>
      <c r="C3" s="156"/>
      <c r="D3" s="156"/>
      <c r="E3" s="156"/>
    </row>
    <row r="4" spans="1:5" x14ac:dyDescent="0.25">
      <c r="A4" s="16"/>
      <c r="B4" s="16"/>
      <c r="C4" s="16"/>
      <c r="D4" s="16"/>
    </row>
    <row r="5" spans="1:5" ht="29.25" customHeight="1" x14ac:dyDescent="0.25">
      <c r="A5" s="160" t="s">
        <v>49</v>
      </c>
      <c r="B5" s="160"/>
      <c r="C5" s="160"/>
      <c r="D5" s="160"/>
      <c r="E5" s="160"/>
    </row>
    <row r="6" spans="1:5" ht="15.75" thickBot="1" x14ac:dyDescent="0.3"/>
    <row r="7" spans="1:5" ht="26.25" thickBot="1" x14ac:dyDescent="0.3">
      <c r="A7" s="6" t="s">
        <v>0</v>
      </c>
      <c r="B7" s="1" t="s">
        <v>1</v>
      </c>
      <c r="C7" s="3" t="s">
        <v>2</v>
      </c>
      <c r="D7" s="8" t="s">
        <v>13</v>
      </c>
      <c r="E7" s="40" t="s">
        <v>20</v>
      </c>
    </row>
    <row r="8" spans="1:5" x14ac:dyDescent="0.25">
      <c r="A8" s="164" t="s">
        <v>59</v>
      </c>
      <c r="B8" s="2" t="s">
        <v>3</v>
      </c>
      <c r="C8" s="5">
        <v>1164</v>
      </c>
      <c r="D8" s="9">
        <v>1164</v>
      </c>
      <c r="E8" s="30" t="s">
        <v>32</v>
      </c>
    </row>
    <row r="9" spans="1:5" x14ac:dyDescent="0.25">
      <c r="A9" s="164"/>
      <c r="B9" s="7" t="s">
        <v>4</v>
      </c>
      <c r="C9" s="5">
        <v>90</v>
      </c>
      <c r="D9" s="9">
        <v>90</v>
      </c>
      <c r="E9" s="30" t="s">
        <v>12</v>
      </c>
    </row>
    <row r="10" spans="1:5" x14ac:dyDescent="0.25">
      <c r="A10" s="164"/>
      <c r="B10" s="7" t="s">
        <v>5</v>
      </c>
      <c r="C10" s="5">
        <v>871</v>
      </c>
      <c r="D10" s="9">
        <v>871</v>
      </c>
      <c r="E10" s="30" t="s">
        <v>12</v>
      </c>
    </row>
    <row r="11" spans="1:5" x14ac:dyDescent="0.25">
      <c r="A11" s="164"/>
      <c r="B11" s="7" t="s">
        <v>6</v>
      </c>
      <c r="C11" s="5">
        <v>71</v>
      </c>
      <c r="D11" s="9">
        <v>71</v>
      </c>
      <c r="E11" s="30" t="s">
        <v>12</v>
      </c>
    </row>
    <row r="12" spans="1:5" x14ac:dyDescent="0.25">
      <c r="A12" s="164"/>
      <c r="B12" s="2" t="s">
        <v>7</v>
      </c>
      <c r="C12" s="5">
        <v>1171</v>
      </c>
      <c r="D12" s="9">
        <v>1171</v>
      </c>
      <c r="E12" s="30" t="s">
        <v>32</v>
      </c>
    </row>
    <row r="13" spans="1:5" x14ac:dyDescent="0.25">
      <c r="A13" s="164"/>
      <c r="B13" s="2" t="s">
        <v>8</v>
      </c>
      <c r="C13" s="5">
        <v>625</v>
      </c>
      <c r="D13" s="9">
        <v>625</v>
      </c>
      <c r="E13" s="30" t="s">
        <v>32</v>
      </c>
    </row>
    <row r="14" spans="1:5" ht="15.75" thickBot="1" x14ac:dyDescent="0.3">
      <c r="A14" s="164"/>
      <c r="B14" s="2" t="s">
        <v>9</v>
      </c>
      <c r="C14" s="5">
        <v>380</v>
      </c>
      <c r="D14" s="9">
        <v>380</v>
      </c>
      <c r="E14" s="30" t="s">
        <v>31</v>
      </c>
    </row>
    <row r="15" spans="1:5" ht="15" customHeight="1" thickBot="1" x14ac:dyDescent="0.3">
      <c r="A15" s="165" t="s">
        <v>16</v>
      </c>
      <c r="B15" s="166"/>
      <c r="C15" s="167"/>
      <c r="D15" s="10">
        <f>SUM(D8:D14)</f>
        <v>4372</v>
      </c>
      <c r="E15" s="33"/>
    </row>
    <row r="16" spans="1:5" ht="15" customHeight="1" x14ac:dyDescent="0.25">
      <c r="A16" s="11"/>
      <c r="B16" s="11"/>
      <c r="C16" s="11"/>
      <c r="D16" s="12"/>
    </row>
    <row r="17" spans="1:5" ht="15" customHeight="1" x14ac:dyDescent="0.25">
      <c r="A17" s="11"/>
      <c r="B17" s="11"/>
      <c r="C17" s="11"/>
      <c r="D17" s="12"/>
    </row>
    <row r="18" spans="1:5" ht="15" customHeight="1" x14ac:dyDescent="0.25">
      <c r="A18" s="11"/>
      <c r="B18" s="11"/>
      <c r="C18" s="11"/>
      <c r="D18" s="12"/>
    </row>
    <row r="19" spans="1:5" ht="15" customHeight="1" x14ac:dyDescent="0.25">
      <c r="A19" s="11"/>
      <c r="B19" s="11"/>
      <c r="C19" s="11"/>
      <c r="D19" s="12"/>
    </row>
    <row r="20" spans="1:5" ht="15" customHeight="1" x14ac:dyDescent="0.25">
      <c r="A20" s="11"/>
      <c r="B20" s="11"/>
      <c r="C20" s="11"/>
      <c r="D20" s="12"/>
    </row>
    <row r="22" spans="1:5" x14ac:dyDescent="0.25">
      <c r="A22" s="156" t="s">
        <v>23</v>
      </c>
      <c r="B22" s="156"/>
      <c r="C22" s="156"/>
      <c r="D22" s="156"/>
      <c r="E22" s="156"/>
    </row>
    <row r="23" spans="1:5" ht="15.75" thickBot="1" x14ac:dyDescent="0.3">
      <c r="A23" s="15"/>
    </row>
    <row r="24" spans="1:5" ht="45.75" thickBot="1" x14ac:dyDescent="0.3">
      <c r="A24" s="13" t="s">
        <v>17</v>
      </c>
      <c r="B24" s="14" t="s">
        <v>24</v>
      </c>
      <c r="C24" s="14" t="s">
        <v>27</v>
      </c>
      <c r="D24" s="20" t="s">
        <v>25</v>
      </c>
      <c r="E24" s="21" t="s">
        <v>26</v>
      </c>
    </row>
    <row r="25" spans="1:5" ht="15.75" thickBot="1" x14ac:dyDescent="0.3">
      <c r="A25" s="22" t="s">
        <v>18</v>
      </c>
      <c r="B25" s="23">
        <f>D15</f>
        <v>4372</v>
      </c>
      <c r="C25" s="24"/>
      <c r="D25" s="25">
        <f>B25*C25</f>
        <v>0</v>
      </c>
      <c r="E25" s="26">
        <f>D25*4</f>
        <v>0</v>
      </c>
    </row>
    <row r="26" spans="1:5" x14ac:dyDescent="0.25">
      <c r="A26" s="161" t="s">
        <v>14</v>
      </c>
      <c r="B26" s="162"/>
      <c r="C26" s="162"/>
      <c r="D26" s="163"/>
      <c r="E26" s="27">
        <f>SUM(E25:E25)</f>
        <v>0</v>
      </c>
    </row>
    <row r="27" spans="1:5" x14ac:dyDescent="0.25">
      <c r="A27" s="157" t="s">
        <v>19</v>
      </c>
      <c r="B27" s="158"/>
      <c r="C27" s="158"/>
      <c r="D27" s="159"/>
      <c r="E27" s="28">
        <f>E26/100*21</f>
        <v>0</v>
      </c>
    </row>
    <row r="28" spans="1:5" ht="15.75" thickBot="1" x14ac:dyDescent="0.3">
      <c r="A28" s="153" t="s">
        <v>15</v>
      </c>
      <c r="B28" s="154"/>
      <c r="C28" s="154"/>
      <c r="D28" s="155"/>
      <c r="E28" s="29">
        <f>E26+E27</f>
        <v>0</v>
      </c>
    </row>
  </sheetData>
  <mergeCells count="8">
    <mergeCell ref="A28:D28"/>
    <mergeCell ref="A22:E22"/>
    <mergeCell ref="A27:D27"/>
    <mergeCell ref="A3:E3"/>
    <mergeCell ref="A5:E5"/>
    <mergeCell ref="A26:D26"/>
    <mergeCell ref="A8:A14"/>
    <mergeCell ref="A15:C15"/>
  </mergeCells>
  <pageMargins left="0.25" right="0.25" top="0.75" bottom="0.75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3740D-9FCC-47DD-8A40-E89233C5A78E}">
  <dimension ref="A1:E21"/>
  <sheetViews>
    <sheetView workbookViewId="0">
      <selection activeCell="A19" sqref="A19:D19"/>
    </sheetView>
  </sheetViews>
  <sheetFormatPr defaultRowHeight="15" x14ac:dyDescent="0.25"/>
  <cols>
    <col min="1" max="1" width="15.7109375" customWidth="1"/>
    <col min="2" max="2" width="12.28515625" customWidth="1"/>
    <col min="3" max="3" width="13.7109375" customWidth="1"/>
    <col min="4" max="4" width="13.85546875" customWidth="1"/>
    <col min="5" max="5" width="19.85546875" customWidth="1"/>
  </cols>
  <sheetData>
    <row r="1" spans="1:5" x14ac:dyDescent="0.25">
      <c r="D1" s="18"/>
      <c r="E1" s="18" t="s">
        <v>21</v>
      </c>
    </row>
    <row r="3" spans="1:5" x14ac:dyDescent="0.25">
      <c r="A3" s="156" t="s">
        <v>62</v>
      </c>
      <c r="B3" s="156"/>
      <c r="C3" s="156"/>
      <c r="D3" s="156"/>
      <c r="E3" s="156"/>
    </row>
    <row r="4" spans="1:5" x14ac:dyDescent="0.25">
      <c r="A4" s="72"/>
      <c r="B4" s="72"/>
      <c r="C4" s="72"/>
      <c r="D4" s="72"/>
    </row>
    <row r="5" spans="1:5" ht="29.25" customHeight="1" x14ac:dyDescent="0.25">
      <c r="A5" s="160" t="s">
        <v>82</v>
      </c>
      <c r="B5" s="160"/>
      <c r="C5" s="160"/>
      <c r="D5" s="160"/>
      <c r="E5" s="160"/>
    </row>
    <row r="6" spans="1:5" ht="15.75" thickBot="1" x14ac:dyDescent="0.3"/>
    <row r="7" spans="1:5" ht="26.25" thickBot="1" x14ac:dyDescent="0.3">
      <c r="A7" s="6" t="s">
        <v>0</v>
      </c>
      <c r="B7" s="1" t="s">
        <v>1</v>
      </c>
      <c r="C7" s="3" t="s">
        <v>2</v>
      </c>
      <c r="D7" s="8" t="s">
        <v>13</v>
      </c>
      <c r="E7" s="40" t="s">
        <v>20</v>
      </c>
    </row>
    <row r="8" spans="1:5" x14ac:dyDescent="0.25">
      <c r="A8" s="164" t="s">
        <v>64</v>
      </c>
      <c r="B8" s="2">
        <v>555</v>
      </c>
      <c r="C8" s="5">
        <v>438</v>
      </c>
      <c r="D8" s="9">
        <v>438</v>
      </c>
      <c r="E8" s="30" t="s">
        <v>83</v>
      </c>
    </row>
    <row r="9" spans="1:5" ht="15.75" thickBot="1" x14ac:dyDescent="0.3">
      <c r="A9" s="164"/>
      <c r="B9" s="2" t="s">
        <v>61</v>
      </c>
      <c r="C9" s="5">
        <v>46</v>
      </c>
      <c r="D9" s="9">
        <v>46</v>
      </c>
      <c r="E9" s="30" t="s">
        <v>83</v>
      </c>
    </row>
    <row r="10" spans="1:5" ht="15" customHeight="1" thickBot="1" x14ac:dyDescent="0.3">
      <c r="A10" s="165" t="s">
        <v>16</v>
      </c>
      <c r="B10" s="166"/>
      <c r="C10" s="167"/>
      <c r="D10" s="10">
        <f>SUM(D8:D9)</f>
        <v>484</v>
      </c>
      <c r="E10" s="33"/>
    </row>
    <row r="11" spans="1:5" ht="15" customHeight="1" x14ac:dyDescent="0.25">
      <c r="A11" s="11"/>
      <c r="B11" s="11"/>
      <c r="C11" s="11"/>
      <c r="D11" s="12"/>
    </row>
    <row r="12" spans="1:5" ht="15" customHeight="1" x14ac:dyDescent="0.25">
      <c r="A12" s="11"/>
      <c r="B12" s="11"/>
      <c r="C12" s="11"/>
      <c r="D12" s="12"/>
    </row>
    <row r="13" spans="1:5" ht="15" customHeight="1" x14ac:dyDescent="0.25">
      <c r="A13" s="11"/>
      <c r="B13" s="11"/>
      <c r="C13" s="11"/>
      <c r="D13" s="12"/>
    </row>
    <row r="15" spans="1:5" x14ac:dyDescent="0.25">
      <c r="A15" s="156" t="s">
        <v>23</v>
      </c>
      <c r="B15" s="156"/>
      <c r="C15" s="156"/>
      <c r="D15" s="156"/>
      <c r="E15" s="156"/>
    </row>
    <row r="16" spans="1:5" ht="15.75" thickBot="1" x14ac:dyDescent="0.3">
      <c r="A16" s="15"/>
    </row>
    <row r="17" spans="1:5" ht="30.75" thickBot="1" x14ac:dyDescent="0.3">
      <c r="A17" s="13" t="s">
        <v>17</v>
      </c>
      <c r="B17" s="14" t="s">
        <v>24</v>
      </c>
      <c r="C17" s="14" t="s">
        <v>27</v>
      </c>
      <c r="D17" s="20" t="s">
        <v>25</v>
      </c>
      <c r="E17" s="21" t="s">
        <v>26</v>
      </c>
    </row>
    <row r="18" spans="1:5" ht="15.75" thickBot="1" x14ac:dyDescent="0.3">
      <c r="A18" s="22" t="s">
        <v>18</v>
      </c>
      <c r="B18" s="23">
        <f>D10</f>
        <v>484</v>
      </c>
      <c r="C18" s="24"/>
      <c r="D18" s="25">
        <f>B18*C18</f>
        <v>0</v>
      </c>
      <c r="E18" s="26">
        <f>D18*4</f>
        <v>0</v>
      </c>
    </row>
    <row r="19" spans="1:5" x14ac:dyDescent="0.25">
      <c r="A19" s="161" t="s">
        <v>14</v>
      </c>
      <c r="B19" s="162"/>
      <c r="C19" s="162"/>
      <c r="D19" s="163"/>
      <c r="E19" s="27">
        <f>SUM(E18:E18)</f>
        <v>0</v>
      </c>
    </row>
    <row r="20" spans="1:5" x14ac:dyDescent="0.25">
      <c r="A20" s="157" t="s">
        <v>19</v>
      </c>
      <c r="B20" s="158"/>
      <c r="C20" s="158"/>
      <c r="D20" s="159"/>
      <c r="E20" s="28">
        <f>E19/100*21</f>
        <v>0</v>
      </c>
    </row>
    <row r="21" spans="1:5" ht="15.75" thickBot="1" x14ac:dyDescent="0.3">
      <c r="A21" s="153" t="s">
        <v>15</v>
      </c>
      <c r="B21" s="154"/>
      <c r="C21" s="154"/>
      <c r="D21" s="155"/>
      <c r="E21" s="29">
        <f>E19+E20</f>
        <v>0</v>
      </c>
    </row>
  </sheetData>
  <mergeCells count="8">
    <mergeCell ref="A20:D20"/>
    <mergeCell ref="A21:D21"/>
    <mergeCell ref="A3:E3"/>
    <mergeCell ref="A5:E5"/>
    <mergeCell ref="A8:A9"/>
    <mergeCell ref="A10:C10"/>
    <mergeCell ref="A15:E15"/>
    <mergeCell ref="A19:D19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0A07A-B9F0-4B48-BA36-ED7AF325B52D}">
  <sheetPr>
    <pageSetUpPr fitToPage="1"/>
  </sheetPr>
  <dimension ref="A1:E30"/>
  <sheetViews>
    <sheetView workbookViewId="0">
      <selection activeCell="K27" sqref="K27"/>
    </sheetView>
  </sheetViews>
  <sheetFormatPr defaultRowHeight="15" x14ac:dyDescent="0.25"/>
  <cols>
    <col min="1" max="1" width="13.42578125" customWidth="1"/>
    <col min="2" max="2" width="12.140625" customWidth="1"/>
    <col min="3" max="4" width="13.7109375" customWidth="1"/>
    <col min="5" max="5" width="21.42578125" customWidth="1"/>
  </cols>
  <sheetData>
    <row r="1" spans="1:5" x14ac:dyDescent="0.25">
      <c r="D1" s="18"/>
      <c r="E1" s="18" t="s">
        <v>21</v>
      </c>
    </row>
    <row r="3" spans="1:5" x14ac:dyDescent="0.25">
      <c r="A3" s="156" t="s">
        <v>28</v>
      </c>
      <c r="B3" s="156"/>
      <c r="C3" s="156"/>
      <c r="D3" s="156"/>
      <c r="E3" s="156"/>
    </row>
    <row r="4" spans="1:5" x14ac:dyDescent="0.25">
      <c r="A4" s="17"/>
      <c r="B4" s="17"/>
      <c r="C4" s="17"/>
      <c r="D4" s="17"/>
    </row>
    <row r="5" spans="1:5" ht="31.5" customHeight="1" x14ac:dyDescent="0.25">
      <c r="A5" s="168" t="s">
        <v>82</v>
      </c>
      <c r="B5" s="168"/>
      <c r="C5" s="168"/>
      <c r="D5" s="168"/>
      <c r="E5" s="168"/>
    </row>
    <row r="6" spans="1:5" ht="14.25" customHeight="1" thickBot="1" x14ac:dyDescent="0.3">
      <c r="A6" s="19"/>
      <c r="B6" s="19"/>
      <c r="C6" s="19"/>
      <c r="D6" s="19"/>
      <c r="E6" s="19"/>
    </row>
    <row r="7" spans="1:5" ht="26.25" thickBot="1" x14ac:dyDescent="0.3">
      <c r="A7" s="6" t="s">
        <v>0</v>
      </c>
      <c r="B7" s="1" t="s">
        <v>1</v>
      </c>
      <c r="C7" s="31" t="s">
        <v>2</v>
      </c>
      <c r="D7" s="8" t="s">
        <v>13</v>
      </c>
      <c r="E7" s="95" t="s">
        <v>29</v>
      </c>
    </row>
    <row r="8" spans="1:5" x14ac:dyDescent="0.25">
      <c r="A8" s="169" t="s">
        <v>10</v>
      </c>
      <c r="B8" s="74">
        <v>887</v>
      </c>
      <c r="C8" s="82">
        <v>5941</v>
      </c>
      <c r="D8" s="92">
        <v>5941</v>
      </c>
      <c r="E8" s="97" t="s">
        <v>30</v>
      </c>
    </row>
    <row r="9" spans="1:5" x14ac:dyDescent="0.25">
      <c r="A9" s="164"/>
      <c r="B9" s="75">
        <v>890</v>
      </c>
      <c r="C9" s="83">
        <v>4951</v>
      </c>
      <c r="D9" s="93">
        <v>4951</v>
      </c>
      <c r="E9" s="30" t="s">
        <v>30</v>
      </c>
    </row>
    <row r="10" spans="1:5" x14ac:dyDescent="0.25">
      <c r="A10" s="164"/>
      <c r="B10" s="75">
        <v>893</v>
      </c>
      <c r="C10" s="83">
        <v>1460</v>
      </c>
      <c r="D10" s="93">
        <v>1460</v>
      </c>
      <c r="E10" s="30" t="s">
        <v>30</v>
      </c>
    </row>
    <row r="11" spans="1:5" ht="15.75" thickBot="1" x14ac:dyDescent="0.3">
      <c r="A11" s="170"/>
      <c r="B11" s="73" t="s">
        <v>11</v>
      </c>
      <c r="C11" s="76">
        <v>133</v>
      </c>
      <c r="D11" s="94">
        <v>133</v>
      </c>
      <c r="E11" s="98" t="s">
        <v>30</v>
      </c>
    </row>
    <row r="12" spans="1:5" ht="16.5" thickBot="1" x14ac:dyDescent="0.3">
      <c r="A12" s="165" t="s">
        <v>16</v>
      </c>
      <c r="B12" s="166"/>
      <c r="C12" s="166"/>
      <c r="D12" s="81">
        <f>SUM(D8:D11)</f>
        <v>12485</v>
      </c>
      <c r="E12" s="96"/>
    </row>
    <row r="14" spans="1:5" ht="29.25" customHeight="1" x14ac:dyDescent="0.25">
      <c r="A14" s="160" t="s">
        <v>66</v>
      </c>
      <c r="B14" s="160"/>
      <c r="C14" s="160"/>
      <c r="D14" s="160"/>
      <c r="E14" s="160"/>
    </row>
    <row r="15" spans="1:5" ht="15.75" thickBot="1" x14ac:dyDescent="0.3"/>
    <row r="16" spans="1:5" ht="26.25" thickBot="1" x14ac:dyDescent="0.3">
      <c r="A16" s="6" t="s">
        <v>0</v>
      </c>
      <c r="B16" s="1" t="s">
        <v>1</v>
      </c>
      <c r="C16" s="31" t="s">
        <v>2</v>
      </c>
      <c r="D16" s="8" t="s">
        <v>13</v>
      </c>
      <c r="E16" s="95" t="s">
        <v>29</v>
      </c>
    </row>
    <row r="17" spans="1:5" x14ac:dyDescent="0.25">
      <c r="A17" s="169" t="s">
        <v>10</v>
      </c>
      <c r="B17" s="74">
        <v>887</v>
      </c>
      <c r="C17" s="82">
        <v>5941</v>
      </c>
      <c r="D17" s="92">
        <v>5941</v>
      </c>
      <c r="E17" s="99" t="s">
        <v>68</v>
      </c>
    </row>
    <row r="18" spans="1:5" x14ac:dyDescent="0.25">
      <c r="A18" s="164"/>
      <c r="B18" s="75">
        <v>890</v>
      </c>
      <c r="C18" s="83">
        <v>4951</v>
      </c>
      <c r="D18" s="93">
        <v>4951</v>
      </c>
      <c r="E18" s="100" t="s">
        <v>68</v>
      </c>
    </row>
    <row r="19" spans="1:5" ht="15.75" thickBot="1" x14ac:dyDescent="0.3">
      <c r="A19" s="164"/>
      <c r="B19" s="75">
        <v>893</v>
      </c>
      <c r="C19" s="83">
        <v>1460</v>
      </c>
      <c r="D19" s="93">
        <v>1460</v>
      </c>
      <c r="E19" s="101" t="s">
        <v>68</v>
      </c>
    </row>
    <row r="20" spans="1:5" ht="16.5" thickBot="1" x14ac:dyDescent="0.3">
      <c r="A20" s="165" t="s">
        <v>16</v>
      </c>
      <c r="B20" s="166"/>
      <c r="C20" s="166"/>
      <c r="D20" s="81">
        <f>SUM(D17:D19)</f>
        <v>12352</v>
      </c>
      <c r="E20" s="96"/>
    </row>
    <row r="23" spans="1:5" x14ac:dyDescent="0.25">
      <c r="A23" s="156" t="s">
        <v>23</v>
      </c>
      <c r="B23" s="156"/>
      <c r="C23" s="156"/>
      <c r="D23" s="156"/>
      <c r="E23" s="156"/>
    </row>
    <row r="24" spans="1:5" ht="15.75" thickBot="1" x14ac:dyDescent="0.3">
      <c r="A24" s="15"/>
    </row>
    <row r="25" spans="1:5" ht="30.75" thickBot="1" x14ac:dyDescent="0.3">
      <c r="A25" s="36" t="s">
        <v>17</v>
      </c>
      <c r="B25" s="37" t="s">
        <v>24</v>
      </c>
      <c r="C25" s="37" t="s">
        <v>27</v>
      </c>
      <c r="D25" s="77" t="s">
        <v>25</v>
      </c>
      <c r="E25" s="78" t="s">
        <v>26</v>
      </c>
    </row>
    <row r="26" spans="1:5" x14ac:dyDescent="0.25">
      <c r="A26" s="36" t="s">
        <v>18</v>
      </c>
      <c r="B26" s="84">
        <f>D12</f>
        <v>12485</v>
      </c>
      <c r="C26" s="91"/>
      <c r="D26" s="87">
        <f>B26*C26</f>
        <v>0</v>
      </c>
      <c r="E26" s="88">
        <f>D26*4</f>
        <v>0</v>
      </c>
    </row>
    <row r="27" spans="1:5" ht="15.75" thickBot="1" x14ac:dyDescent="0.3">
      <c r="A27" s="80" t="s">
        <v>67</v>
      </c>
      <c r="B27" s="85">
        <f>D20</f>
        <v>12352</v>
      </c>
      <c r="C27" s="90"/>
      <c r="D27" s="86">
        <f>B27*C27</f>
        <v>0</v>
      </c>
      <c r="E27" s="89">
        <f>D27</f>
        <v>0</v>
      </c>
    </row>
    <row r="28" spans="1:5" x14ac:dyDescent="0.25">
      <c r="A28" s="161" t="s">
        <v>14</v>
      </c>
      <c r="B28" s="162"/>
      <c r="C28" s="162"/>
      <c r="D28" s="163"/>
      <c r="E28" s="79">
        <f>SUM(E26:E27)</f>
        <v>0</v>
      </c>
    </row>
    <row r="29" spans="1:5" x14ac:dyDescent="0.25">
      <c r="A29" s="157" t="s">
        <v>19</v>
      </c>
      <c r="B29" s="158"/>
      <c r="C29" s="158"/>
      <c r="D29" s="159"/>
      <c r="E29" s="28">
        <f>E28/100*21</f>
        <v>0</v>
      </c>
    </row>
    <row r="30" spans="1:5" ht="15.75" thickBot="1" x14ac:dyDescent="0.3">
      <c r="A30" s="153" t="s">
        <v>15</v>
      </c>
      <c r="B30" s="154"/>
      <c r="C30" s="154"/>
      <c r="D30" s="155"/>
      <c r="E30" s="29">
        <f>E28+E29</f>
        <v>0</v>
      </c>
    </row>
  </sheetData>
  <mergeCells count="11">
    <mergeCell ref="A30:D30"/>
    <mergeCell ref="A12:C12"/>
    <mergeCell ref="A3:E3"/>
    <mergeCell ref="A5:E5"/>
    <mergeCell ref="A23:E23"/>
    <mergeCell ref="A28:D28"/>
    <mergeCell ref="A29:D29"/>
    <mergeCell ref="A8:A11"/>
    <mergeCell ref="A17:A19"/>
    <mergeCell ref="A20:C20"/>
    <mergeCell ref="A14:E14"/>
  </mergeCells>
  <pageMargins left="0.25" right="0.25" top="0.75" bottom="0.75" header="0.3" footer="0.3"/>
  <pageSetup paperSize="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7D81C-38F0-4F2B-A69E-1BCBD60913FD}">
  <dimension ref="A1:E56"/>
  <sheetViews>
    <sheetView topLeftCell="A27" workbookViewId="0">
      <selection activeCell="E56" sqref="E56"/>
    </sheetView>
  </sheetViews>
  <sheetFormatPr defaultRowHeight="15" x14ac:dyDescent="0.25"/>
  <cols>
    <col min="1" max="1" width="15.140625" customWidth="1"/>
    <col min="2" max="2" width="12.5703125" customWidth="1"/>
    <col min="3" max="3" width="13.7109375" customWidth="1"/>
    <col min="4" max="4" width="13.85546875" customWidth="1"/>
    <col min="5" max="5" width="21" customWidth="1"/>
  </cols>
  <sheetData>
    <row r="1" spans="1:5" x14ac:dyDescent="0.25">
      <c r="D1" s="18"/>
      <c r="E1" s="18" t="s">
        <v>21</v>
      </c>
    </row>
    <row r="3" spans="1:5" x14ac:dyDescent="0.25">
      <c r="A3" s="156" t="s">
        <v>34</v>
      </c>
      <c r="B3" s="156"/>
      <c r="C3" s="156"/>
      <c r="D3" s="156"/>
      <c r="E3" s="156"/>
    </row>
    <row r="4" spans="1:5" x14ac:dyDescent="0.25">
      <c r="A4" s="32"/>
      <c r="B4" s="32"/>
      <c r="C4" s="32"/>
      <c r="D4" s="32"/>
    </row>
    <row r="5" spans="1:5" ht="60.75" customHeight="1" x14ac:dyDescent="0.25">
      <c r="A5" s="168" t="s">
        <v>84</v>
      </c>
      <c r="B5" s="168"/>
      <c r="C5" s="168"/>
      <c r="D5" s="168"/>
      <c r="E5" s="168"/>
    </row>
    <row r="6" spans="1:5" ht="15.75" thickBot="1" x14ac:dyDescent="0.3"/>
    <row r="7" spans="1:5" ht="26.25" thickBot="1" x14ac:dyDescent="0.3">
      <c r="A7" s="60" t="s">
        <v>0</v>
      </c>
      <c r="B7" s="61" t="s">
        <v>1</v>
      </c>
      <c r="C7" s="3" t="s">
        <v>2</v>
      </c>
      <c r="D7" s="8" t="s">
        <v>13</v>
      </c>
      <c r="E7" s="40" t="s">
        <v>20</v>
      </c>
    </row>
    <row r="8" spans="1:5" x14ac:dyDescent="0.25">
      <c r="A8" s="171" t="s">
        <v>79</v>
      </c>
      <c r="B8" s="111" t="s">
        <v>69</v>
      </c>
      <c r="C8" s="4">
        <v>3577</v>
      </c>
      <c r="D8" s="107">
        <v>3577</v>
      </c>
      <c r="E8" s="118" t="s">
        <v>55</v>
      </c>
    </row>
    <row r="9" spans="1:5" x14ac:dyDescent="0.25">
      <c r="A9" s="172"/>
      <c r="B9" s="112" t="s">
        <v>70</v>
      </c>
      <c r="C9" s="103">
        <v>167</v>
      </c>
      <c r="D9" s="108">
        <v>167</v>
      </c>
      <c r="E9" s="119" t="s">
        <v>80</v>
      </c>
    </row>
    <row r="10" spans="1:5" x14ac:dyDescent="0.25">
      <c r="A10" s="172"/>
      <c r="B10" s="112" t="s">
        <v>71</v>
      </c>
      <c r="C10" s="103">
        <v>19</v>
      </c>
      <c r="D10" s="108">
        <v>19</v>
      </c>
      <c r="E10" s="119" t="s">
        <v>80</v>
      </c>
    </row>
    <row r="11" spans="1:5" x14ac:dyDescent="0.25">
      <c r="A11" s="172"/>
      <c r="B11" s="112">
        <v>875</v>
      </c>
      <c r="C11" s="103">
        <v>60</v>
      </c>
      <c r="D11" s="108">
        <v>60</v>
      </c>
      <c r="E11" s="119" t="s">
        <v>80</v>
      </c>
    </row>
    <row r="12" spans="1:5" x14ac:dyDescent="0.25">
      <c r="A12" s="172"/>
      <c r="B12" s="112">
        <v>876</v>
      </c>
      <c r="C12" s="103">
        <v>1913</v>
      </c>
      <c r="D12" s="108">
        <v>1913</v>
      </c>
      <c r="E12" s="119" t="s">
        <v>80</v>
      </c>
    </row>
    <row r="13" spans="1:5" x14ac:dyDescent="0.25">
      <c r="A13" s="172"/>
      <c r="B13" s="112">
        <v>877</v>
      </c>
      <c r="C13" s="103">
        <v>814</v>
      </c>
      <c r="D13" s="108">
        <v>814</v>
      </c>
      <c r="E13" s="119" t="s">
        <v>80</v>
      </c>
    </row>
    <row r="14" spans="1:5" x14ac:dyDescent="0.25">
      <c r="A14" s="172"/>
      <c r="B14" s="112" t="s">
        <v>72</v>
      </c>
      <c r="C14" s="103">
        <v>6611</v>
      </c>
      <c r="D14" s="108">
        <v>6611</v>
      </c>
      <c r="E14" s="119" t="s">
        <v>80</v>
      </c>
    </row>
    <row r="15" spans="1:5" x14ac:dyDescent="0.25">
      <c r="A15" s="172"/>
      <c r="B15" s="112" t="s">
        <v>73</v>
      </c>
      <c r="C15" s="103">
        <v>258</v>
      </c>
      <c r="D15" s="108">
        <v>258</v>
      </c>
      <c r="E15" s="119" t="s">
        <v>80</v>
      </c>
    </row>
    <row r="16" spans="1:5" x14ac:dyDescent="0.25">
      <c r="A16" s="172"/>
      <c r="B16" s="112" t="s">
        <v>74</v>
      </c>
      <c r="C16" s="103">
        <v>801</v>
      </c>
      <c r="D16" s="108">
        <v>801</v>
      </c>
      <c r="E16" s="119" t="s">
        <v>80</v>
      </c>
    </row>
    <row r="17" spans="1:5" x14ac:dyDescent="0.25">
      <c r="A17" s="172"/>
      <c r="B17" s="113" t="s">
        <v>75</v>
      </c>
      <c r="C17" s="5">
        <v>4872</v>
      </c>
      <c r="D17" s="109">
        <v>4872</v>
      </c>
      <c r="E17" s="119" t="s">
        <v>80</v>
      </c>
    </row>
    <row r="18" spans="1:5" x14ac:dyDescent="0.25">
      <c r="A18" s="172"/>
      <c r="B18" s="113" t="s">
        <v>76</v>
      </c>
      <c r="C18" s="5">
        <v>8363</v>
      </c>
      <c r="D18" s="109">
        <v>8363</v>
      </c>
      <c r="E18" s="119" t="s">
        <v>80</v>
      </c>
    </row>
    <row r="19" spans="1:5" x14ac:dyDescent="0.25">
      <c r="A19" s="172"/>
      <c r="B19" s="113" t="s">
        <v>77</v>
      </c>
      <c r="C19" s="5">
        <v>837</v>
      </c>
      <c r="D19" s="109">
        <v>837</v>
      </c>
      <c r="E19" s="119" t="s">
        <v>80</v>
      </c>
    </row>
    <row r="20" spans="1:5" ht="15.75" thickBot="1" x14ac:dyDescent="0.3">
      <c r="A20" s="173"/>
      <c r="B20" s="114" t="s">
        <v>78</v>
      </c>
      <c r="C20" s="106">
        <v>407</v>
      </c>
      <c r="D20" s="110">
        <v>407</v>
      </c>
      <c r="E20" s="120" t="s">
        <v>80</v>
      </c>
    </row>
    <row r="21" spans="1:5" x14ac:dyDescent="0.25">
      <c r="A21" s="164" t="s">
        <v>35</v>
      </c>
      <c r="B21" s="115">
        <v>213</v>
      </c>
      <c r="C21" s="103">
        <v>113</v>
      </c>
      <c r="D21" s="104">
        <v>113</v>
      </c>
      <c r="E21" s="105" t="s">
        <v>31</v>
      </c>
    </row>
    <row r="22" spans="1:5" x14ac:dyDescent="0.25">
      <c r="A22" s="164"/>
      <c r="B22" s="116">
        <v>216</v>
      </c>
      <c r="C22" s="5">
        <v>208</v>
      </c>
      <c r="D22" s="9">
        <v>208</v>
      </c>
      <c r="E22" s="34" t="s">
        <v>31</v>
      </c>
    </row>
    <row r="23" spans="1:5" ht="15.75" thickBot="1" x14ac:dyDescent="0.3">
      <c r="A23" s="170"/>
      <c r="B23" s="117" t="s">
        <v>36</v>
      </c>
      <c r="C23" s="5">
        <v>1203</v>
      </c>
      <c r="D23" s="9">
        <v>766</v>
      </c>
      <c r="E23" s="30" t="s">
        <v>33</v>
      </c>
    </row>
    <row r="24" spans="1:5" ht="15" customHeight="1" thickBot="1" x14ac:dyDescent="0.3">
      <c r="A24" s="165" t="s">
        <v>16</v>
      </c>
      <c r="B24" s="166"/>
      <c r="C24" s="167"/>
      <c r="D24" s="10">
        <f>SUM(D8:D23)</f>
        <v>29786</v>
      </c>
      <c r="E24" s="33"/>
    </row>
    <row r="25" spans="1:5" ht="15" customHeight="1" x14ac:dyDescent="0.25">
      <c r="A25" s="11"/>
      <c r="B25" s="11"/>
      <c r="C25" s="11"/>
      <c r="D25" s="12"/>
    </row>
    <row r="26" spans="1:5" ht="15" customHeight="1" x14ac:dyDescent="0.25">
      <c r="A26" s="11"/>
      <c r="B26" s="11"/>
      <c r="C26" s="11"/>
      <c r="D26" s="12"/>
    </row>
    <row r="27" spans="1:5" ht="15" customHeight="1" x14ac:dyDescent="0.25">
      <c r="A27" s="121" t="s">
        <v>81</v>
      </c>
      <c r="B27" s="11"/>
      <c r="C27" s="11"/>
      <c r="D27" s="12"/>
    </row>
    <row r="28" spans="1:5" ht="15" customHeight="1" thickBot="1" x14ac:dyDescent="0.3">
      <c r="A28" s="11"/>
      <c r="B28" s="11"/>
      <c r="C28" s="11"/>
      <c r="D28" s="12"/>
    </row>
    <row r="29" spans="1:5" ht="27" customHeight="1" thickBot="1" x14ac:dyDescent="0.3">
      <c r="A29" s="60" t="s">
        <v>0</v>
      </c>
      <c r="B29" s="61" t="s">
        <v>1</v>
      </c>
      <c r="C29" s="3" t="s">
        <v>2</v>
      </c>
      <c r="D29" s="8" t="s">
        <v>13</v>
      </c>
      <c r="E29" s="102" t="s">
        <v>20</v>
      </c>
    </row>
    <row r="30" spans="1:5" ht="15" customHeight="1" x14ac:dyDescent="0.25">
      <c r="A30" s="171" t="s">
        <v>79</v>
      </c>
      <c r="B30" s="111" t="s">
        <v>69</v>
      </c>
      <c r="C30" s="4">
        <v>3577</v>
      </c>
      <c r="D30" s="122">
        <v>3577</v>
      </c>
      <c r="E30" s="174" t="s">
        <v>85</v>
      </c>
    </row>
    <row r="31" spans="1:5" ht="15" customHeight="1" x14ac:dyDescent="0.25">
      <c r="A31" s="172"/>
      <c r="B31" s="112" t="s">
        <v>70</v>
      </c>
      <c r="C31" s="103">
        <v>167</v>
      </c>
      <c r="D31" s="123">
        <v>167</v>
      </c>
      <c r="E31" s="175"/>
    </row>
    <row r="32" spans="1:5" ht="15" customHeight="1" x14ac:dyDescent="0.25">
      <c r="A32" s="172"/>
      <c r="B32" s="112" t="s">
        <v>71</v>
      </c>
      <c r="C32" s="103">
        <v>19</v>
      </c>
      <c r="D32" s="123">
        <v>19</v>
      </c>
      <c r="E32" s="175"/>
    </row>
    <row r="33" spans="1:5" ht="15" customHeight="1" x14ac:dyDescent="0.25">
      <c r="A33" s="172"/>
      <c r="B33" s="112">
        <v>875</v>
      </c>
      <c r="C33" s="103">
        <v>60</v>
      </c>
      <c r="D33" s="123">
        <v>60</v>
      </c>
      <c r="E33" s="175"/>
    </row>
    <row r="34" spans="1:5" ht="15" customHeight="1" x14ac:dyDescent="0.25">
      <c r="A34" s="172"/>
      <c r="B34" s="112">
        <v>876</v>
      </c>
      <c r="C34" s="103">
        <v>1913</v>
      </c>
      <c r="D34" s="123">
        <v>1913</v>
      </c>
      <c r="E34" s="175"/>
    </row>
    <row r="35" spans="1:5" ht="15" customHeight="1" x14ac:dyDescent="0.25">
      <c r="A35" s="172"/>
      <c r="B35" s="112">
        <v>877</v>
      </c>
      <c r="C35" s="103">
        <v>814</v>
      </c>
      <c r="D35" s="123">
        <v>814</v>
      </c>
      <c r="E35" s="175"/>
    </row>
    <row r="36" spans="1:5" ht="15" customHeight="1" x14ac:dyDescent="0.25">
      <c r="A36" s="172"/>
      <c r="B36" s="112" t="s">
        <v>72</v>
      </c>
      <c r="C36" s="103">
        <v>6611</v>
      </c>
      <c r="D36" s="123">
        <v>6611</v>
      </c>
      <c r="E36" s="175"/>
    </row>
    <row r="37" spans="1:5" ht="15" customHeight="1" x14ac:dyDescent="0.25">
      <c r="A37" s="172"/>
      <c r="B37" s="112" t="s">
        <v>73</v>
      </c>
      <c r="C37" s="103">
        <v>258</v>
      </c>
      <c r="D37" s="123">
        <v>258</v>
      </c>
      <c r="E37" s="175"/>
    </row>
    <row r="38" spans="1:5" ht="15" customHeight="1" x14ac:dyDescent="0.25">
      <c r="A38" s="172"/>
      <c r="B38" s="112" t="s">
        <v>74</v>
      </c>
      <c r="C38" s="103">
        <v>801</v>
      </c>
      <c r="D38" s="123">
        <v>801</v>
      </c>
      <c r="E38" s="175"/>
    </row>
    <row r="39" spans="1:5" ht="15" customHeight="1" x14ac:dyDescent="0.25">
      <c r="A39" s="172"/>
      <c r="B39" s="113" t="s">
        <v>75</v>
      </c>
      <c r="C39" s="5">
        <v>4872</v>
      </c>
      <c r="D39" s="124">
        <v>4872</v>
      </c>
      <c r="E39" s="175"/>
    </row>
    <row r="40" spans="1:5" ht="15" customHeight="1" x14ac:dyDescent="0.25">
      <c r="A40" s="172"/>
      <c r="B40" s="113" t="s">
        <v>76</v>
      </c>
      <c r="C40" s="5">
        <v>8363</v>
      </c>
      <c r="D40" s="124">
        <v>8363</v>
      </c>
      <c r="E40" s="175"/>
    </row>
    <row r="41" spans="1:5" ht="15" customHeight="1" x14ac:dyDescent="0.25">
      <c r="A41" s="172"/>
      <c r="B41" s="113" t="s">
        <v>77</v>
      </c>
      <c r="C41" s="5">
        <v>837</v>
      </c>
      <c r="D41" s="124">
        <v>837</v>
      </c>
      <c r="E41" s="175"/>
    </row>
    <row r="42" spans="1:5" ht="15" customHeight="1" thickBot="1" x14ac:dyDescent="0.3">
      <c r="A42" s="172"/>
      <c r="B42" s="129" t="s">
        <v>78</v>
      </c>
      <c r="C42" s="130">
        <v>407</v>
      </c>
      <c r="D42" s="131">
        <v>407</v>
      </c>
      <c r="E42" s="176"/>
    </row>
    <row r="43" spans="1:5" ht="15" customHeight="1" thickBot="1" x14ac:dyDescent="0.3">
      <c r="A43" s="165" t="s">
        <v>16</v>
      </c>
      <c r="B43" s="166"/>
      <c r="C43" s="167"/>
      <c r="D43" s="125">
        <f>SUM(D30:D42)</f>
        <v>28699</v>
      </c>
      <c r="E43" s="132"/>
    </row>
    <row r="44" spans="1:5" ht="15" customHeight="1" x14ac:dyDescent="0.25">
      <c r="A44" s="11"/>
      <c r="B44" s="11"/>
      <c r="C44" s="11"/>
      <c r="D44" s="12"/>
      <c r="E44" s="126"/>
    </row>
    <row r="45" spans="1:5" ht="15" customHeight="1" x14ac:dyDescent="0.25">
      <c r="A45" s="11"/>
      <c r="B45" s="11"/>
      <c r="C45" s="11"/>
      <c r="D45" s="12"/>
      <c r="E45" s="127"/>
    </row>
    <row r="46" spans="1:5" ht="15" customHeight="1" x14ac:dyDescent="0.25">
      <c r="A46" s="11"/>
      <c r="B46" s="11"/>
      <c r="C46" s="11"/>
      <c r="D46" s="12"/>
      <c r="E46" s="128"/>
    </row>
    <row r="47" spans="1:5" ht="15" customHeight="1" x14ac:dyDescent="0.25">
      <c r="A47" s="11"/>
      <c r="B47" s="11"/>
      <c r="C47" s="11"/>
      <c r="D47" s="12"/>
    </row>
    <row r="49" spans="1:5" x14ac:dyDescent="0.25">
      <c r="A49" s="156" t="s">
        <v>23</v>
      </c>
      <c r="B49" s="156"/>
      <c r="C49" s="156"/>
      <c r="D49" s="156"/>
      <c r="E49" s="156"/>
    </row>
    <row r="50" spans="1:5" ht="15.75" thickBot="1" x14ac:dyDescent="0.3">
      <c r="A50" s="15"/>
    </row>
    <row r="51" spans="1:5" ht="30.75" thickBot="1" x14ac:dyDescent="0.3">
      <c r="A51" s="13" t="s">
        <v>17</v>
      </c>
      <c r="B51" s="14" t="s">
        <v>24</v>
      </c>
      <c r="C51" s="14" t="s">
        <v>27</v>
      </c>
      <c r="D51" s="20" t="s">
        <v>25</v>
      </c>
      <c r="E51" s="21" t="s">
        <v>26</v>
      </c>
    </row>
    <row r="52" spans="1:5" x14ac:dyDescent="0.25">
      <c r="A52" s="38" t="s">
        <v>18</v>
      </c>
      <c r="B52" s="133">
        <f>D24</f>
        <v>29786</v>
      </c>
      <c r="C52" s="134"/>
      <c r="D52" s="135">
        <f>B52*C52</f>
        <v>0</v>
      </c>
      <c r="E52" s="39">
        <f>D52*4</f>
        <v>0</v>
      </c>
    </row>
    <row r="53" spans="1:5" ht="15.75" thickBot="1" x14ac:dyDescent="0.3">
      <c r="A53" s="22" t="s">
        <v>67</v>
      </c>
      <c r="B53" s="23">
        <f>D43</f>
        <v>28699</v>
      </c>
      <c r="C53" s="24"/>
      <c r="D53" s="25">
        <f>B53*C53</f>
        <v>0</v>
      </c>
      <c r="E53" s="26">
        <f>D53</f>
        <v>0</v>
      </c>
    </row>
    <row r="54" spans="1:5" x14ac:dyDescent="0.25">
      <c r="A54" s="161" t="s">
        <v>14</v>
      </c>
      <c r="B54" s="162"/>
      <c r="C54" s="162"/>
      <c r="D54" s="163"/>
      <c r="E54" s="27">
        <f>E52+E53</f>
        <v>0</v>
      </c>
    </row>
    <row r="55" spans="1:5" x14ac:dyDescent="0.25">
      <c r="A55" s="157" t="s">
        <v>19</v>
      </c>
      <c r="B55" s="158"/>
      <c r="C55" s="158"/>
      <c r="D55" s="159"/>
      <c r="E55" s="28">
        <f>E54/100*21</f>
        <v>0</v>
      </c>
    </row>
    <row r="56" spans="1:5" ht="15.75" thickBot="1" x14ac:dyDescent="0.3">
      <c r="A56" s="153" t="s">
        <v>15</v>
      </c>
      <c r="B56" s="154"/>
      <c r="C56" s="154"/>
      <c r="D56" s="155"/>
      <c r="E56" s="29">
        <f>E54+E55</f>
        <v>0</v>
      </c>
    </row>
  </sheetData>
  <mergeCells count="12">
    <mergeCell ref="A55:D55"/>
    <mergeCell ref="A56:D56"/>
    <mergeCell ref="A3:E3"/>
    <mergeCell ref="A5:E5"/>
    <mergeCell ref="A24:C24"/>
    <mergeCell ref="A49:E49"/>
    <mergeCell ref="A54:D54"/>
    <mergeCell ref="A21:A23"/>
    <mergeCell ref="A8:A20"/>
    <mergeCell ref="A30:A42"/>
    <mergeCell ref="A43:C43"/>
    <mergeCell ref="E30:E42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85BB31-2A3C-4C1A-9F02-FD409A97F61D}">
  <dimension ref="A1:E20"/>
  <sheetViews>
    <sheetView workbookViewId="0">
      <selection activeCell="E20" sqref="E20"/>
    </sheetView>
  </sheetViews>
  <sheetFormatPr defaultRowHeight="15" x14ac:dyDescent="0.25"/>
  <cols>
    <col min="1" max="1" width="12.5703125" customWidth="1"/>
    <col min="2" max="2" width="11.42578125" customWidth="1"/>
    <col min="3" max="3" width="13.140625" customWidth="1"/>
    <col min="4" max="4" width="13.85546875" customWidth="1"/>
    <col min="5" max="5" width="24.7109375" customWidth="1"/>
  </cols>
  <sheetData>
    <row r="1" spans="1:5" x14ac:dyDescent="0.25">
      <c r="D1" s="18"/>
      <c r="E1" s="18" t="s">
        <v>21</v>
      </c>
    </row>
    <row r="3" spans="1:5" x14ac:dyDescent="0.25">
      <c r="A3" s="156" t="s">
        <v>37</v>
      </c>
      <c r="B3" s="156"/>
      <c r="C3" s="156"/>
      <c r="D3" s="156"/>
      <c r="E3" s="156"/>
    </row>
    <row r="4" spans="1:5" x14ac:dyDescent="0.25">
      <c r="A4" s="35"/>
      <c r="B4" s="35"/>
      <c r="C4" s="35"/>
      <c r="D4" s="35"/>
    </row>
    <row r="5" spans="1:5" ht="29.25" customHeight="1" x14ac:dyDescent="0.25">
      <c r="A5" s="160" t="s">
        <v>50</v>
      </c>
      <c r="B5" s="160"/>
      <c r="C5" s="160"/>
      <c r="D5" s="160"/>
      <c r="E5" s="160"/>
    </row>
    <row r="6" spans="1:5" ht="15.75" thickBot="1" x14ac:dyDescent="0.3"/>
    <row r="7" spans="1:5" ht="27" customHeight="1" thickBot="1" x14ac:dyDescent="0.3">
      <c r="A7" s="6" t="s">
        <v>0</v>
      </c>
      <c r="B7" s="1" t="s">
        <v>1</v>
      </c>
      <c r="C7" s="3" t="s">
        <v>2</v>
      </c>
      <c r="D7" s="8" t="s">
        <v>13</v>
      </c>
      <c r="E7" s="40" t="s">
        <v>20</v>
      </c>
    </row>
    <row r="8" spans="1:5" x14ac:dyDescent="0.25">
      <c r="A8" s="164" t="s">
        <v>65</v>
      </c>
      <c r="B8" s="2" t="s">
        <v>38</v>
      </c>
      <c r="C8" s="5">
        <v>592</v>
      </c>
      <c r="D8" s="9">
        <v>112</v>
      </c>
      <c r="E8" s="34" t="s">
        <v>40</v>
      </c>
    </row>
    <row r="9" spans="1:5" ht="15.75" thickBot="1" x14ac:dyDescent="0.3">
      <c r="A9" s="164"/>
      <c r="B9" s="2" t="s">
        <v>39</v>
      </c>
      <c r="C9" s="5">
        <v>1966</v>
      </c>
      <c r="D9" s="9">
        <v>94</v>
      </c>
      <c r="E9" s="30" t="s">
        <v>51</v>
      </c>
    </row>
    <row r="10" spans="1:5" ht="15" customHeight="1" thickBot="1" x14ac:dyDescent="0.3">
      <c r="A10" s="165" t="s">
        <v>16</v>
      </c>
      <c r="B10" s="166"/>
      <c r="C10" s="167"/>
      <c r="D10" s="10">
        <f>SUM(D8:D9)</f>
        <v>206</v>
      </c>
      <c r="E10" s="33"/>
    </row>
    <row r="11" spans="1:5" ht="15" customHeight="1" x14ac:dyDescent="0.25">
      <c r="A11" s="11"/>
      <c r="B11" s="11"/>
      <c r="C11" s="11"/>
      <c r="D11" s="12"/>
    </row>
    <row r="12" spans="1:5" ht="15" customHeight="1" x14ac:dyDescent="0.25">
      <c r="A12" s="11"/>
      <c r="B12" s="11"/>
      <c r="C12" s="11"/>
      <c r="D12" s="12"/>
    </row>
    <row r="14" spans="1:5" x14ac:dyDescent="0.25">
      <c r="A14" s="156" t="s">
        <v>23</v>
      </c>
      <c r="B14" s="156"/>
      <c r="C14" s="156"/>
      <c r="D14" s="156"/>
      <c r="E14" s="156"/>
    </row>
    <row r="15" spans="1:5" ht="15.75" thickBot="1" x14ac:dyDescent="0.3">
      <c r="A15" s="15"/>
    </row>
    <row r="16" spans="1:5" ht="30.75" thickBot="1" x14ac:dyDescent="0.3">
      <c r="A16" s="13" t="s">
        <v>17</v>
      </c>
      <c r="B16" s="14" t="s">
        <v>24</v>
      </c>
      <c r="C16" s="14" t="s">
        <v>27</v>
      </c>
      <c r="D16" s="20" t="s">
        <v>25</v>
      </c>
      <c r="E16" s="21" t="s">
        <v>26</v>
      </c>
    </row>
    <row r="17" spans="1:5" ht="15.75" thickBot="1" x14ac:dyDescent="0.3">
      <c r="A17" s="22" t="s">
        <v>18</v>
      </c>
      <c r="B17" s="23">
        <f>D10</f>
        <v>206</v>
      </c>
      <c r="C17" s="24"/>
      <c r="D17" s="25">
        <f>B17*C17</f>
        <v>0</v>
      </c>
      <c r="E17" s="26">
        <f>D17*4</f>
        <v>0</v>
      </c>
    </row>
    <row r="18" spans="1:5" x14ac:dyDescent="0.25">
      <c r="A18" s="161" t="s">
        <v>14</v>
      </c>
      <c r="B18" s="162"/>
      <c r="C18" s="162"/>
      <c r="D18" s="163"/>
      <c r="E18" s="27">
        <f>SUM(E17:E17)</f>
        <v>0</v>
      </c>
    </row>
    <row r="19" spans="1:5" x14ac:dyDescent="0.25">
      <c r="A19" s="157" t="s">
        <v>19</v>
      </c>
      <c r="B19" s="158"/>
      <c r="C19" s="158"/>
      <c r="D19" s="159"/>
      <c r="E19" s="28">
        <f>E18/100*21</f>
        <v>0</v>
      </c>
    </row>
    <row r="20" spans="1:5" ht="15.75" thickBot="1" x14ac:dyDescent="0.3">
      <c r="A20" s="153" t="s">
        <v>15</v>
      </c>
      <c r="B20" s="154"/>
      <c r="C20" s="154"/>
      <c r="D20" s="155"/>
      <c r="E20" s="29">
        <f>E18+E19</f>
        <v>0</v>
      </c>
    </row>
  </sheetData>
  <mergeCells count="8">
    <mergeCell ref="A19:D19"/>
    <mergeCell ref="A20:D20"/>
    <mergeCell ref="A3:E3"/>
    <mergeCell ref="A5:E5"/>
    <mergeCell ref="A8:A9"/>
    <mergeCell ref="A10:C10"/>
    <mergeCell ref="A14:E14"/>
    <mergeCell ref="A18:D18"/>
  </mergeCells>
  <pageMargins left="0.25" right="0.25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7654EC-75FC-483C-8568-9D9C4CF6053E}">
  <dimension ref="A1:E24"/>
  <sheetViews>
    <sheetView workbookViewId="0">
      <selection activeCell="E21" sqref="E21"/>
    </sheetView>
  </sheetViews>
  <sheetFormatPr defaultColWidth="16.7109375" defaultRowHeight="15" x14ac:dyDescent="0.25"/>
  <cols>
    <col min="1" max="1" width="13.140625" customWidth="1"/>
    <col min="2" max="2" width="15" customWidth="1"/>
    <col min="3" max="3" width="13.85546875" customWidth="1"/>
    <col min="4" max="4" width="14" customWidth="1"/>
    <col min="5" max="5" width="21" customWidth="1"/>
  </cols>
  <sheetData>
    <row r="1" spans="1:5" x14ac:dyDescent="0.25">
      <c r="D1" s="18"/>
      <c r="E1" s="18" t="s">
        <v>21</v>
      </c>
    </row>
    <row r="3" spans="1:5" x14ac:dyDescent="0.25">
      <c r="A3" s="156" t="s">
        <v>52</v>
      </c>
      <c r="B3" s="156"/>
      <c r="C3" s="156"/>
      <c r="D3" s="156"/>
      <c r="E3" s="156"/>
    </row>
    <row r="4" spans="1:5" x14ac:dyDescent="0.25">
      <c r="A4" s="41"/>
      <c r="B4" s="41"/>
      <c r="C4" s="41"/>
      <c r="D4" s="41"/>
    </row>
    <row r="5" spans="1:5" ht="15" customHeight="1" x14ac:dyDescent="0.25">
      <c r="A5" s="168" t="s">
        <v>53</v>
      </c>
      <c r="B5" s="168"/>
      <c r="C5" s="168"/>
      <c r="D5" s="168"/>
      <c r="E5" s="168"/>
    </row>
    <row r="6" spans="1:5" ht="15.75" thickBot="1" x14ac:dyDescent="0.3"/>
    <row r="7" spans="1:5" ht="26.25" thickBot="1" x14ac:dyDescent="0.3">
      <c r="A7" s="6" t="s">
        <v>0</v>
      </c>
      <c r="B7" s="1" t="s">
        <v>1</v>
      </c>
      <c r="C7" s="31" t="s">
        <v>2</v>
      </c>
      <c r="D7" s="8" t="s">
        <v>13</v>
      </c>
      <c r="E7" s="40" t="s">
        <v>29</v>
      </c>
    </row>
    <row r="8" spans="1:5" x14ac:dyDescent="0.25">
      <c r="A8" s="180" t="s">
        <v>54</v>
      </c>
      <c r="B8" s="42">
        <v>555</v>
      </c>
      <c r="C8" s="43">
        <v>3914</v>
      </c>
      <c r="D8" s="44">
        <v>3062</v>
      </c>
      <c r="E8" s="45" t="s">
        <v>55</v>
      </c>
    </row>
    <row r="9" spans="1:5" x14ac:dyDescent="0.25">
      <c r="A9" s="181"/>
      <c r="B9" s="46">
        <v>934</v>
      </c>
      <c r="C9" s="47">
        <v>1536</v>
      </c>
      <c r="D9" s="48">
        <v>1536</v>
      </c>
      <c r="E9" s="49" t="s">
        <v>55</v>
      </c>
    </row>
    <row r="10" spans="1:5" ht="15.75" thickBot="1" x14ac:dyDescent="0.3">
      <c r="A10" s="181"/>
      <c r="B10" s="46">
        <v>935</v>
      </c>
      <c r="C10" s="47">
        <v>818</v>
      </c>
      <c r="D10" s="48">
        <v>818</v>
      </c>
      <c r="E10" s="49" t="s">
        <v>55</v>
      </c>
    </row>
    <row r="11" spans="1:5" ht="16.5" thickBot="1" x14ac:dyDescent="0.3">
      <c r="A11" s="165" t="s">
        <v>16</v>
      </c>
      <c r="B11" s="166"/>
      <c r="C11" s="167"/>
      <c r="D11" s="50">
        <f>SUM(D8:D10)</f>
        <v>5416</v>
      </c>
      <c r="E11" s="51"/>
    </row>
    <row r="12" spans="1:5" ht="15.75" x14ac:dyDescent="0.25">
      <c r="A12" s="11"/>
      <c r="B12" s="11"/>
      <c r="C12" s="11"/>
      <c r="D12" s="52"/>
    </row>
    <row r="15" spans="1:5" x14ac:dyDescent="0.25">
      <c r="A15" s="156" t="s">
        <v>23</v>
      </c>
      <c r="B15" s="156"/>
      <c r="C15" s="156"/>
      <c r="D15" s="156"/>
      <c r="E15" s="156"/>
    </row>
    <row r="16" spans="1:5" ht="15.75" thickBot="1" x14ac:dyDescent="0.3">
      <c r="A16" s="15"/>
    </row>
    <row r="17" spans="1:5" ht="30.75" thickBot="1" x14ac:dyDescent="0.3">
      <c r="A17" s="13" t="s">
        <v>17</v>
      </c>
      <c r="B17" s="14" t="s">
        <v>24</v>
      </c>
      <c r="C17" s="14" t="s">
        <v>27</v>
      </c>
      <c r="D17" s="53" t="s">
        <v>25</v>
      </c>
      <c r="E17" s="54" t="s">
        <v>26</v>
      </c>
    </row>
    <row r="18" spans="1:5" ht="15.75" thickBot="1" x14ac:dyDescent="0.3">
      <c r="A18" s="22" t="s">
        <v>18</v>
      </c>
      <c r="B18" s="23">
        <f>D11</f>
        <v>5416</v>
      </c>
      <c r="C18" s="55"/>
      <c r="D18" s="56">
        <f>B18*C18</f>
        <v>0</v>
      </c>
      <c r="E18" s="56">
        <f>D18*4</f>
        <v>0</v>
      </c>
    </row>
    <row r="19" spans="1:5" x14ac:dyDescent="0.25">
      <c r="A19" s="161" t="s">
        <v>14</v>
      </c>
      <c r="B19" s="162"/>
      <c r="C19" s="162"/>
      <c r="D19" s="182"/>
      <c r="E19" s="57">
        <f>SUM(E18:E18)</f>
        <v>0</v>
      </c>
    </row>
    <row r="20" spans="1:5" x14ac:dyDescent="0.25">
      <c r="A20" s="157" t="s">
        <v>19</v>
      </c>
      <c r="B20" s="158"/>
      <c r="C20" s="158"/>
      <c r="D20" s="177"/>
      <c r="E20" s="58">
        <f>E19/100*21</f>
        <v>0</v>
      </c>
    </row>
    <row r="21" spans="1:5" ht="15.75" thickBot="1" x14ac:dyDescent="0.3">
      <c r="A21" s="153" t="s">
        <v>15</v>
      </c>
      <c r="B21" s="154"/>
      <c r="C21" s="154"/>
      <c r="D21" s="178"/>
      <c r="E21" s="59">
        <f>E19+E20</f>
        <v>0</v>
      </c>
    </row>
    <row r="24" spans="1:5" x14ac:dyDescent="0.25">
      <c r="A24" s="179"/>
      <c r="B24" s="179"/>
      <c r="C24" s="179"/>
      <c r="D24" s="179"/>
      <c r="E24" s="179"/>
    </row>
  </sheetData>
  <mergeCells count="9">
    <mergeCell ref="A20:D20"/>
    <mergeCell ref="A21:D21"/>
    <mergeCell ref="A24:E24"/>
    <mergeCell ref="A3:E3"/>
    <mergeCell ref="A5:E5"/>
    <mergeCell ref="A8:A10"/>
    <mergeCell ref="A11:C11"/>
    <mergeCell ref="A15:E15"/>
    <mergeCell ref="A19:D19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7ACE27-E9FD-4F61-995C-4EF0CB59F008}">
  <dimension ref="A1:E20"/>
  <sheetViews>
    <sheetView workbookViewId="0">
      <selection activeCell="E20" sqref="E20"/>
    </sheetView>
  </sheetViews>
  <sheetFormatPr defaultColWidth="16.7109375" defaultRowHeight="15" x14ac:dyDescent="0.25"/>
  <cols>
    <col min="1" max="1" width="16.28515625" customWidth="1"/>
    <col min="2" max="2" width="13" customWidth="1"/>
    <col min="3" max="3" width="17" customWidth="1"/>
    <col min="4" max="4" width="15.85546875" customWidth="1"/>
    <col min="5" max="5" width="16.5703125" customWidth="1"/>
  </cols>
  <sheetData>
    <row r="1" spans="1:5" x14ac:dyDescent="0.25">
      <c r="E1" s="18" t="s">
        <v>21</v>
      </c>
    </row>
    <row r="3" spans="1:5" x14ac:dyDescent="0.25">
      <c r="A3" s="156" t="s">
        <v>57</v>
      </c>
      <c r="B3" s="156"/>
      <c r="C3" s="156"/>
      <c r="D3" s="156"/>
      <c r="E3" s="156"/>
    </row>
    <row r="4" spans="1:5" x14ac:dyDescent="0.25">
      <c r="A4" s="41"/>
      <c r="B4" s="41"/>
      <c r="C4" s="41"/>
      <c r="D4" s="41"/>
    </row>
    <row r="5" spans="1:5" ht="28.5" customHeight="1" x14ac:dyDescent="0.25">
      <c r="A5" s="168" t="s">
        <v>49</v>
      </c>
      <c r="B5" s="168"/>
      <c r="C5" s="168"/>
      <c r="D5" s="168"/>
      <c r="E5" s="168"/>
    </row>
    <row r="6" spans="1:5" ht="15.75" thickBot="1" x14ac:dyDescent="0.3"/>
    <row r="7" spans="1:5" ht="26.25" thickBot="1" x14ac:dyDescent="0.3">
      <c r="A7" s="60" t="s">
        <v>0</v>
      </c>
      <c r="B7" s="61" t="s">
        <v>1</v>
      </c>
      <c r="C7" s="3" t="s">
        <v>2</v>
      </c>
      <c r="D7" s="8" t="s">
        <v>13</v>
      </c>
      <c r="E7" s="62" t="s">
        <v>20</v>
      </c>
    </row>
    <row r="8" spans="1:5" ht="15.75" thickBot="1" x14ac:dyDescent="0.3">
      <c r="A8" s="152" t="s">
        <v>58</v>
      </c>
      <c r="B8" s="63">
        <v>532</v>
      </c>
      <c r="C8" s="64">
        <v>264</v>
      </c>
      <c r="D8" s="44">
        <v>264</v>
      </c>
      <c r="E8" s="45" t="s">
        <v>12</v>
      </c>
    </row>
    <row r="9" spans="1:5" ht="16.5" thickBot="1" x14ac:dyDescent="0.3">
      <c r="A9" s="165" t="s">
        <v>16</v>
      </c>
      <c r="B9" s="166"/>
      <c r="C9" s="167"/>
      <c r="D9" s="50">
        <f>SUM(D8:D8)</f>
        <v>264</v>
      </c>
      <c r="E9" s="51"/>
    </row>
    <row r="10" spans="1:5" ht="15.75" x14ac:dyDescent="0.25">
      <c r="A10" s="11"/>
      <c r="B10" s="11"/>
      <c r="C10" s="11"/>
      <c r="D10" s="11"/>
    </row>
    <row r="11" spans="1:5" ht="15.75" x14ac:dyDescent="0.25">
      <c r="A11" s="11"/>
      <c r="B11" s="11"/>
      <c r="C11" s="11"/>
      <c r="D11" s="11"/>
    </row>
    <row r="12" spans="1:5" ht="15.75" x14ac:dyDescent="0.25">
      <c r="A12" s="11"/>
      <c r="B12" s="11"/>
      <c r="C12" s="11"/>
      <c r="D12" s="11"/>
    </row>
    <row r="14" spans="1:5" x14ac:dyDescent="0.25">
      <c r="A14" s="156" t="s">
        <v>23</v>
      </c>
      <c r="B14" s="156"/>
      <c r="C14" s="156"/>
      <c r="D14" s="156"/>
      <c r="E14" s="156"/>
    </row>
    <row r="15" spans="1:5" ht="15.75" thickBot="1" x14ac:dyDescent="0.3">
      <c r="A15" s="15"/>
    </row>
    <row r="16" spans="1:5" ht="30.75" thickBot="1" x14ac:dyDescent="0.3">
      <c r="A16" s="13" t="s">
        <v>17</v>
      </c>
      <c r="B16" s="65" t="s">
        <v>24</v>
      </c>
      <c r="C16" s="66" t="s">
        <v>27</v>
      </c>
      <c r="D16" s="67" t="s">
        <v>25</v>
      </c>
      <c r="E16" s="54" t="s">
        <v>26</v>
      </c>
    </row>
    <row r="17" spans="1:5" ht="15.75" thickBot="1" x14ac:dyDescent="0.3">
      <c r="A17" s="38" t="s">
        <v>18</v>
      </c>
      <c r="B17" s="68">
        <f>D9</f>
        <v>264</v>
      </c>
      <c r="C17" s="69"/>
      <c r="D17" s="70">
        <f>B17*C17</f>
        <v>0</v>
      </c>
      <c r="E17" s="71">
        <f>D17*4</f>
        <v>0</v>
      </c>
    </row>
    <row r="18" spans="1:5" x14ac:dyDescent="0.25">
      <c r="A18" s="161" t="s">
        <v>14</v>
      </c>
      <c r="B18" s="162"/>
      <c r="C18" s="162"/>
      <c r="D18" s="163"/>
      <c r="E18" s="27">
        <f>E17</f>
        <v>0</v>
      </c>
    </row>
    <row r="19" spans="1:5" x14ac:dyDescent="0.25">
      <c r="A19" s="157" t="s">
        <v>19</v>
      </c>
      <c r="B19" s="158"/>
      <c r="C19" s="158"/>
      <c r="D19" s="159"/>
      <c r="E19" s="28">
        <f>E18/100*21</f>
        <v>0</v>
      </c>
    </row>
    <row r="20" spans="1:5" ht="15.75" thickBot="1" x14ac:dyDescent="0.3">
      <c r="A20" s="153" t="s">
        <v>15</v>
      </c>
      <c r="B20" s="154"/>
      <c r="C20" s="154"/>
      <c r="D20" s="155"/>
      <c r="E20" s="29">
        <f>E18+E19</f>
        <v>0</v>
      </c>
    </row>
  </sheetData>
  <mergeCells count="7">
    <mergeCell ref="A19:D19"/>
    <mergeCell ref="A20:D20"/>
    <mergeCell ref="A3:E3"/>
    <mergeCell ref="A5:E5"/>
    <mergeCell ref="A9:C9"/>
    <mergeCell ref="A14:E14"/>
    <mergeCell ref="A18:D18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9B5DB-ECD6-4F73-9263-A6DC93D43560}">
  <dimension ref="A2:D14"/>
  <sheetViews>
    <sheetView tabSelected="1" workbookViewId="0">
      <selection activeCell="D14" sqref="D14"/>
    </sheetView>
  </sheetViews>
  <sheetFormatPr defaultColWidth="16.7109375" defaultRowHeight="15" x14ac:dyDescent="0.25"/>
  <cols>
    <col min="1" max="1" width="22" customWidth="1"/>
    <col min="2" max="2" width="17" customWidth="1"/>
  </cols>
  <sheetData>
    <row r="2" spans="1:4" x14ac:dyDescent="0.25">
      <c r="A2" s="156" t="s">
        <v>41</v>
      </c>
      <c r="B2" s="156"/>
      <c r="C2" s="156"/>
      <c r="D2" s="156"/>
    </row>
    <row r="3" spans="1:4" ht="15.75" thickBot="1" x14ac:dyDescent="0.3">
      <c r="A3" s="15"/>
    </row>
    <row r="4" spans="1:4" ht="30.75" thickBot="1" x14ac:dyDescent="0.3">
      <c r="A4" s="136" t="s">
        <v>0</v>
      </c>
      <c r="B4" s="141" t="s">
        <v>14</v>
      </c>
      <c r="C4" s="136" t="s">
        <v>42</v>
      </c>
      <c r="D4" s="146" t="s">
        <v>43</v>
      </c>
    </row>
    <row r="5" spans="1:4" x14ac:dyDescent="0.25">
      <c r="A5" s="137" t="s">
        <v>45</v>
      </c>
      <c r="B5" s="142">
        <f>St.Lískovec!E26</f>
        <v>0</v>
      </c>
      <c r="C5" s="148">
        <f>B5/100*21</f>
        <v>0</v>
      </c>
      <c r="D5" s="71">
        <f>B5+C5</f>
        <v>0</v>
      </c>
    </row>
    <row r="6" spans="1:4" x14ac:dyDescent="0.25">
      <c r="A6" s="138" t="s">
        <v>63</v>
      </c>
      <c r="B6" s="143">
        <f>'N.Lískovec '!E19</f>
        <v>0</v>
      </c>
      <c r="C6" s="149">
        <f>B6/100*21</f>
        <v>0</v>
      </c>
      <c r="D6" s="147">
        <f>B6+C6</f>
        <v>0</v>
      </c>
    </row>
    <row r="7" spans="1:4" x14ac:dyDescent="0.25">
      <c r="A7" s="139" t="s">
        <v>46</v>
      </c>
      <c r="B7" s="144">
        <f>Bohunice!E28</f>
        <v>0</v>
      </c>
      <c r="C7" s="150">
        <f>B7/100*21</f>
        <v>0</v>
      </c>
      <c r="D7" s="56">
        <f>B7+C7</f>
        <v>0</v>
      </c>
    </row>
    <row r="8" spans="1:4" x14ac:dyDescent="0.25">
      <c r="A8" s="139" t="s">
        <v>47</v>
      </c>
      <c r="B8" s="144">
        <f>Pisárky!E54</f>
        <v>0</v>
      </c>
      <c r="C8" s="150">
        <f t="shared" ref="C8:C11" si="0">B8/100*21</f>
        <v>0</v>
      </c>
      <c r="D8" s="56">
        <f t="shared" ref="D8:D11" si="1">B8+C8</f>
        <v>0</v>
      </c>
    </row>
    <row r="9" spans="1:4" x14ac:dyDescent="0.25">
      <c r="A9" s="139" t="s">
        <v>48</v>
      </c>
      <c r="B9" s="144">
        <f>Kohoutovice!E18</f>
        <v>0</v>
      </c>
      <c r="C9" s="150">
        <f t="shared" si="0"/>
        <v>0</v>
      </c>
      <c r="D9" s="56">
        <f t="shared" si="1"/>
        <v>0</v>
      </c>
    </row>
    <row r="10" spans="1:4" x14ac:dyDescent="0.25">
      <c r="A10" s="139" t="s">
        <v>56</v>
      </c>
      <c r="B10" s="144">
        <f>Přízřenice!E19</f>
        <v>0</v>
      </c>
      <c r="C10" s="150">
        <f t="shared" si="0"/>
        <v>0</v>
      </c>
      <c r="D10" s="56">
        <f t="shared" si="1"/>
        <v>0</v>
      </c>
    </row>
    <row r="11" spans="1:4" ht="15.75" thickBot="1" x14ac:dyDescent="0.3">
      <c r="A11" s="140" t="s">
        <v>60</v>
      </c>
      <c r="B11" s="145">
        <f>Bosonohy!E18</f>
        <v>0</v>
      </c>
      <c r="C11" s="151">
        <f t="shared" si="0"/>
        <v>0</v>
      </c>
      <c r="D11" s="56">
        <f t="shared" si="1"/>
        <v>0</v>
      </c>
    </row>
    <row r="12" spans="1:4" x14ac:dyDescent="0.25">
      <c r="A12" s="161" t="s">
        <v>14</v>
      </c>
      <c r="B12" s="162"/>
      <c r="C12" s="182"/>
      <c r="D12" s="57">
        <f>SUM(B5:B11)</f>
        <v>0</v>
      </c>
    </row>
    <row r="13" spans="1:4" x14ac:dyDescent="0.25">
      <c r="A13" s="157" t="s">
        <v>44</v>
      </c>
      <c r="B13" s="158"/>
      <c r="C13" s="177"/>
      <c r="D13" s="56">
        <f>SUM(C5:C11)</f>
        <v>0</v>
      </c>
    </row>
    <row r="14" spans="1:4" ht="15.75" thickBot="1" x14ac:dyDescent="0.3">
      <c r="A14" s="153" t="s">
        <v>15</v>
      </c>
      <c r="B14" s="154"/>
      <c r="C14" s="178"/>
      <c r="D14" s="59">
        <f>SUM(D5:D11)</f>
        <v>0</v>
      </c>
    </row>
  </sheetData>
  <mergeCells count="4">
    <mergeCell ref="A2:D2"/>
    <mergeCell ref="A12:C12"/>
    <mergeCell ref="A13:C13"/>
    <mergeCell ref="A14:C1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St.Lískovec</vt:lpstr>
      <vt:lpstr>N.Lískovec </vt:lpstr>
      <vt:lpstr>Bohunice</vt:lpstr>
      <vt:lpstr>Pisárky</vt:lpstr>
      <vt:lpstr>Kohoutovice</vt:lpstr>
      <vt:lpstr>Přízřenice</vt:lpstr>
      <vt:lpstr>Bosonohy</vt:lpstr>
      <vt:lpstr>REKAPITULACE</vt:lpstr>
    </vt:vector>
  </TitlesOfParts>
  <Company>MMB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Smolíková Miroslava</dc:creator>
  <cp:lastModifiedBy>Smolíková Miroslava (MMB_OSM)</cp:lastModifiedBy>
  <cp:lastPrinted>2026-01-26T14:07:14Z</cp:lastPrinted>
  <dcterms:created xsi:type="dcterms:W3CDTF">2021-01-25T06:42:47Z</dcterms:created>
  <dcterms:modified xsi:type="dcterms:W3CDTF">2026-02-24T12:28:19Z</dcterms:modified>
</cp:coreProperties>
</file>